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310" tabRatio="824"/>
  </bookViews>
  <sheets>
    <sheet name="ÍNDICE" sheetId="1" r:id="rId1"/>
    <sheet name="T1" sheetId="34" r:id="rId2"/>
    <sheet name="T2" sheetId="4" r:id="rId3"/>
    <sheet name="T3" sheetId="5" r:id="rId4"/>
    <sheet name="T4" sheetId="6" r:id="rId5"/>
    <sheet name="T5" sheetId="7" r:id="rId6"/>
    <sheet name="T6" sheetId="8" r:id="rId7"/>
    <sheet name="T7" sheetId="37" r:id="rId8"/>
    <sheet name="T8" sheetId="36" r:id="rId9"/>
    <sheet name="T9" sheetId="31" r:id="rId10"/>
    <sheet name="T10" sheetId="32" r:id="rId11"/>
    <sheet name="T11 " sheetId="33" r:id="rId12"/>
    <sheet name="T12" sheetId="28" r:id="rId13"/>
    <sheet name="T13" sheetId="39" r:id="rId14"/>
    <sheet name="T14" sheetId="18" r:id="rId15"/>
    <sheet name="T15 " sheetId="35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D76" i="39"/>
  <c r="D77" i="39"/>
  <c r="D78" i="39"/>
  <c r="D79" i="39"/>
  <c r="D80" i="39"/>
  <c r="D81" i="39"/>
  <c r="D82" i="39"/>
  <c r="D83" i="39"/>
  <c r="D84" i="39"/>
  <c r="D85" i="39"/>
  <c r="D86" i="39"/>
  <c r="D87" i="39"/>
  <c r="D88" i="39"/>
  <c r="D89" i="39"/>
  <c r="D90" i="39"/>
  <c r="D91" i="39"/>
  <c r="D92" i="39"/>
  <c r="D75" i="39"/>
  <c r="E53" i="39"/>
  <c r="F53" i="39"/>
  <c r="E54" i="39"/>
  <c r="F54" i="39"/>
  <c r="G54" i="39"/>
  <c r="H54" i="39"/>
  <c r="I54" i="39"/>
  <c r="J54" i="39"/>
  <c r="K54" i="39"/>
  <c r="L54" i="39"/>
  <c r="M54" i="39"/>
  <c r="N54" i="39"/>
  <c r="E55" i="39"/>
  <c r="F55" i="39"/>
  <c r="G55" i="39"/>
  <c r="H55" i="39"/>
  <c r="I55" i="39"/>
  <c r="J55" i="39"/>
  <c r="K55" i="39"/>
  <c r="L55" i="39"/>
  <c r="M55" i="39"/>
  <c r="N55" i="39"/>
  <c r="E56" i="39"/>
  <c r="F56" i="39"/>
  <c r="G56" i="39"/>
  <c r="H56" i="39"/>
  <c r="I56" i="39"/>
  <c r="J56" i="39"/>
  <c r="K56" i="39"/>
  <c r="L56" i="39"/>
  <c r="M56" i="39"/>
  <c r="N56" i="39"/>
  <c r="E57" i="39"/>
  <c r="F57" i="39"/>
  <c r="G57" i="39"/>
  <c r="H57" i="39"/>
  <c r="I57" i="39"/>
  <c r="J57" i="39"/>
  <c r="K57" i="39"/>
  <c r="L57" i="39"/>
  <c r="M57" i="39"/>
  <c r="N57" i="39"/>
  <c r="E58" i="39"/>
  <c r="F58" i="39"/>
  <c r="G58" i="39"/>
  <c r="H58" i="39"/>
  <c r="I58" i="39"/>
  <c r="J58" i="39"/>
  <c r="K58" i="39"/>
  <c r="L58" i="39"/>
  <c r="M58" i="39"/>
  <c r="N58" i="39"/>
  <c r="E59" i="39"/>
  <c r="F59" i="39"/>
  <c r="G59" i="39"/>
  <c r="H59" i="39"/>
  <c r="I59" i="39"/>
  <c r="J59" i="39"/>
  <c r="K59" i="39"/>
  <c r="L59" i="39"/>
  <c r="M59" i="39"/>
  <c r="N59" i="39"/>
  <c r="E60" i="39"/>
  <c r="F60" i="39"/>
  <c r="G60" i="39"/>
  <c r="H60" i="39"/>
  <c r="I60" i="39"/>
  <c r="J60" i="39"/>
  <c r="K60" i="39"/>
  <c r="L60" i="39"/>
  <c r="M60" i="39"/>
  <c r="N60" i="39"/>
  <c r="E61" i="39"/>
  <c r="F61" i="39"/>
  <c r="G61" i="39"/>
  <c r="H61" i="39"/>
  <c r="I61" i="39"/>
  <c r="J61" i="39"/>
  <c r="K61" i="39"/>
  <c r="L61" i="39"/>
  <c r="M61" i="39"/>
  <c r="N61" i="39"/>
  <c r="E62" i="39"/>
  <c r="F62" i="39"/>
  <c r="G62" i="39"/>
  <c r="H62" i="39"/>
  <c r="I62" i="39"/>
  <c r="J62" i="39"/>
  <c r="K62" i="39"/>
  <c r="L62" i="39"/>
  <c r="M62" i="39"/>
  <c r="N62" i="39"/>
  <c r="E63" i="39"/>
  <c r="F63" i="39"/>
  <c r="G63" i="39"/>
  <c r="H63" i="39"/>
  <c r="I63" i="39"/>
  <c r="J63" i="39"/>
  <c r="K63" i="39"/>
  <c r="L63" i="39"/>
  <c r="M63" i="39"/>
  <c r="N63" i="39"/>
  <c r="E64" i="39"/>
  <c r="F64" i="39"/>
  <c r="G64" i="39"/>
  <c r="H64" i="39"/>
  <c r="I64" i="39"/>
  <c r="J64" i="39"/>
  <c r="K64" i="39"/>
  <c r="L64" i="39"/>
  <c r="M64" i="39"/>
  <c r="N64" i="39"/>
  <c r="E65" i="39"/>
  <c r="F65" i="39"/>
  <c r="G65" i="39"/>
  <c r="H65" i="39"/>
  <c r="I65" i="39"/>
  <c r="J65" i="39"/>
  <c r="K65" i="39"/>
  <c r="L65" i="39"/>
  <c r="M65" i="39"/>
  <c r="N65" i="39"/>
  <c r="E66" i="39"/>
  <c r="F66" i="39"/>
  <c r="G66" i="39"/>
  <c r="H66" i="39"/>
  <c r="I66" i="39"/>
  <c r="J66" i="39"/>
  <c r="K66" i="39"/>
  <c r="L66" i="39"/>
  <c r="M66" i="39"/>
  <c r="N66" i="39"/>
  <c r="E67" i="39"/>
  <c r="F67" i="39"/>
  <c r="G67" i="39"/>
  <c r="H67" i="39"/>
  <c r="I67" i="39"/>
  <c r="J67" i="39"/>
  <c r="K67" i="39"/>
  <c r="L67" i="39"/>
  <c r="M67" i="39"/>
  <c r="N67" i="39"/>
  <c r="E68" i="39"/>
  <c r="F68" i="39"/>
  <c r="G68" i="39"/>
  <c r="H68" i="39"/>
  <c r="I68" i="39"/>
  <c r="J68" i="39"/>
  <c r="K68" i="39"/>
  <c r="L68" i="39"/>
  <c r="M68" i="39"/>
  <c r="N68" i="39"/>
  <c r="E69" i="39"/>
  <c r="F69" i="39"/>
  <c r="G69" i="39"/>
  <c r="H69" i="39"/>
  <c r="I69" i="39"/>
  <c r="J69" i="39"/>
  <c r="K69" i="39"/>
  <c r="L69" i="39"/>
  <c r="M69" i="39"/>
  <c r="N69" i="39"/>
  <c r="E70" i="39"/>
  <c r="F70" i="39"/>
  <c r="G70" i="39"/>
  <c r="H70" i="39"/>
  <c r="I70" i="39"/>
  <c r="J70" i="39"/>
  <c r="K70" i="39"/>
  <c r="L70" i="39"/>
  <c r="M70" i="39"/>
  <c r="N70" i="39"/>
  <c r="G53" i="39"/>
  <c r="H53" i="39"/>
  <c r="I53" i="39"/>
  <c r="J53" i="39"/>
  <c r="K53" i="39"/>
  <c r="L53" i="39"/>
  <c r="M53" i="39"/>
  <c r="N53" i="39"/>
  <c r="E37" i="39" l="1"/>
  <c r="D70" i="39"/>
  <c r="D69" i="39"/>
  <c r="D68" i="39"/>
  <c r="D67" i="39"/>
  <c r="D66" i="39"/>
  <c r="D65" i="39"/>
  <c r="D64" i="39"/>
  <c r="D63" i="39"/>
  <c r="D62" i="39"/>
  <c r="D61" i="39"/>
  <c r="D60" i="39"/>
  <c r="D59" i="39"/>
  <c r="D58" i="39"/>
  <c r="D57" i="39"/>
  <c r="D56" i="39"/>
  <c r="D55" i="39"/>
  <c r="D54" i="39"/>
  <c r="D53" i="39"/>
  <c r="N47" i="39"/>
  <c r="M47" i="39"/>
  <c r="L47" i="39"/>
  <c r="K47" i="39"/>
  <c r="J47" i="39"/>
  <c r="I47" i="39"/>
  <c r="H47" i="39"/>
  <c r="G47" i="39"/>
  <c r="F47" i="39"/>
  <c r="E47" i="39"/>
  <c r="D47" i="39"/>
  <c r="N46" i="39"/>
  <c r="M46" i="39"/>
  <c r="L46" i="39"/>
  <c r="K46" i="39"/>
  <c r="J46" i="39"/>
  <c r="I46" i="39"/>
  <c r="H46" i="39"/>
  <c r="G46" i="39"/>
  <c r="F46" i="39"/>
  <c r="E46" i="39"/>
  <c r="D46" i="39"/>
  <c r="N45" i="39"/>
  <c r="M45" i="39"/>
  <c r="L45" i="39"/>
  <c r="K45" i="39"/>
  <c r="J45" i="39"/>
  <c r="I45" i="39"/>
  <c r="H45" i="39"/>
  <c r="G45" i="39"/>
  <c r="F45" i="39"/>
  <c r="E45" i="39"/>
  <c r="D45" i="39"/>
  <c r="N44" i="39"/>
  <c r="M44" i="39"/>
  <c r="L44" i="39"/>
  <c r="K44" i="39"/>
  <c r="J44" i="39"/>
  <c r="I44" i="39"/>
  <c r="H44" i="39"/>
  <c r="G44" i="39"/>
  <c r="F44" i="39"/>
  <c r="E44" i="39"/>
  <c r="D44" i="39"/>
  <c r="N43" i="39"/>
  <c r="M43" i="39"/>
  <c r="L43" i="39"/>
  <c r="K43" i="39"/>
  <c r="J43" i="39"/>
  <c r="I43" i="39"/>
  <c r="H43" i="39"/>
  <c r="G43" i="39"/>
  <c r="F43" i="39"/>
  <c r="E43" i="39"/>
  <c r="D43" i="39"/>
  <c r="N42" i="39"/>
  <c r="M42" i="39"/>
  <c r="L42" i="39"/>
  <c r="K42" i="39"/>
  <c r="J42" i="39"/>
  <c r="I42" i="39"/>
  <c r="H42" i="39"/>
  <c r="G42" i="39"/>
  <c r="F42" i="39"/>
  <c r="E42" i="39"/>
  <c r="D42" i="39"/>
  <c r="N41" i="39"/>
  <c r="M41" i="39"/>
  <c r="L41" i="39"/>
  <c r="K41" i="39"/>
  <c r="J41" i="39"/>
  <c r="I41" i="39"/>
  <c r="H41" i="39"/>
  <c r="G41" i="39"/>
  <c r="F41" i="39"/>
  <c r="E41" i="39"/>
  <c r="D41" i="39"/>
  <c r="N40" i="39"/>
  <c r="M40" i="39"/>
  <c r="L40" i="39"/>
  <c r="K40" i="39"/>
  <c r="J40" i="39"/>
  <c r="I40" i="39"/>
  <c r="H40" i="39"/>
  <c r="G40" i="39"/>
  <c r="F40" i="39"/>
  <c r="E40" i="39"/>
  <c r="D40" i="39"/>
  <c r="N39" i="39"/>
  <c r="M39" i="39"/>
  <c r="L39" i="39"/>
  <c r="K39" i="39"/>
  <c r="J39" i="39"/>
  <c r="I39" i="39"/>
  <c r="H39" i="39"/>
  <c r="G39" i="39"/>
  <c r="F39" i="39"/>
  <c r="E39" i="39"/>
  <c r="D39" i="39"/>
  <c r="N38" i="39"/>
  <c r="M38" i="39"/>
  <c r="L38" i="39"/>
  <c r="K38" i="39"/>
  <c r="J38" i="39"/>
  <c r="I38" i="39"/>
  <c r="H38" i="39"/>
  <c r="G38" i="39"/>
  <c r="F38" i="39"/>
  <c r="E38" i="39"/>
  <c r="D38" i="39"/>
  <c r="N37" i="39"/>
  <c r="M37" i="39"/>
  <c r="L37" i="39"/>
  <c r="K37" i="39"/>
  <c r="J37" i="39"/>
  <c r="I37" i="39"/>
  <c r="H37" i="39"/>
  <c r="G37" i="39"/>
  <c r="F37" i="39"/>
  <c r="D37" i="39"/>
  <c r="N36" i="39"/>
  <c r="M36" i="39"/>
  <c r="L36" i="39"/>
  <c r="K36" i="39"/>
  <c r="J36" i="39"/>
  <c r="I36" i="39"/>
  <c r="H36" i="39"/>
  <c r="G36" i="39"/>
  <c r="F36" i="39"/>
  <c r="E36" i="39"/>
  <c r="D36" i="39"/>
  <c r="N35" i="39"/>
  <c r="M35" i="39"/>
  <c r="L35" i="39"/>
  <c r="K35" i="39"/>
  <c r="J35" i="39"/>
  <c r="I35" i="39"/>
  <c r="H35" i="39"/>
  <c r="G35" i="39"/>
  <c r="F35" i="39"/>
  <c r="E35" i="39"/>
  <c r="D35" i="39"/>
  <c r="N34" i="39"/>
  <c r="M34" i="39"/>
  <c r="L34" i="39"/>
  <c r="K34" i="39"/>
  <c r="J34" i="39"/>
  <c r="I34" i="39"/>
  <c r="H34" i="39"/>
  <c r="G34" i="39"/>
  <c r="F34" i="39"/>
  <c r="E34" i="39"/>
  <c r="D34" i="39"/>
  <c r="N33" i="39"/>
  <c r="M33" i="39"/>
  <c r="L33" i="39"/>
  <c r="K33" i="39"/>
  <c r="J33" i="39"/>
  <c r="I33" i="39"/>
  <c r="H33" i="39"/>
  <c r="G33" i="39"/>
  <c r="F33" i="39"/>
  <c r="E33" i="39"/>
  <c r="D33" i="39"/>
  <c r="N32" i="39"/>
  <c r="M32" i="39"/>
  <c r="L32" i="39"/>
  <c r="K32" i="39"/>
  <c r="J32" i="39"/>
  <c r="I32" i="39"/>
  <c r="H32" i="39"/>
  <c r="G32" i="39"/>
  <c r="F32" i="39"/>
  <c r="E32" i="39"/>
  <c r="D32" i="39"/>
  <c r="N31" i="39"/>
  <c r="M31" i="39"/>
  <c r="L31" i="39"/>
  <c r="K31" i="39"/>
  <c r="J31" i="39"/>
  <c r="I31" i="39"/>
  <c r="H31" i="39"/>
  <c r="G31" i="39"/>
  <c r="F31" i="39"/>
  <c r="E31" i="39"/>
  <c r="D31" i="39"/>
  <c r="N30" i="39"/>
  <c r="M30" i="39"/>
  <c r="L30" i="39"/>
  <c r="K30" i="39"/>
  <c r="J30" i="39"/>
  <c r="I30" i="39"/>
  <c r="H30" i="39"/>
  <c r="G30" i="39"/>
  <c r="F30" i="39"/>
  <c r="E30" i="39"/>
  <c r="D30" i="39"/>
  <c r="C19" i="1" l="1"/>
  <c r="C18" i="1"/>
  <c r="G31" i="37"/>
  <c r="S54" i="37"/>
  <c r="W54" i="37"/>
  <c r="AA54" i="37"/>
  <c r="AE31" i="37"/>
  <c r="G32" i="37"/>
  <c r="K55" i="37"/>
  <c r="O55" i="37"/>
  <c r="S55" i="37"/>
  <c r="W55" i="37"/>
  <c r="AA55" i="37"/>
  <c r="AI55" i="37"/>
  <c r="AM55" i="37"/>
  <c r="G56" i="37"/>
  <c r="K56" i="37"/>
  <c r="S33" i="37"/>
  <c r="W33" i="37"/>
  <c r="AE56" i="37"/>
  <c r="AI56" i="37"/>
  <c r="AM56" i="37"/>
  <c r="G34" i="37"/>
  <c r="K57" i="37"/>
  <c r="O34" i="37"/>
  <c r="S34" i="37"/>
  <c r="W57" i="37"/>
  <c r="AA57" i="37"/>
  <c r="AE57" i="37"/>
  <c r="AI34" i="37"/>
  <c r="AM57" i="37"/>
  <c r="G58" i="37"/>
  <c r="O35" i="37"/>
  <c r="S58" i="37"/>
  <c r="W58" i="37"/>
  <c r="AA58" i="37"/>
  <c r="AE58" i="37"/>
  <c r="G36" i="37"/>
  <c r="K59" i="37"/>
  <c r="O59" i="37"/>
  <c r="S59" i="37"/>
  <c r="W59" i="37"/>
  <c r="AA59" i="37"/>
  <c r="AE36" i="37"/>
  <c r="AI59" i="37"/>
  <c r="AM59" i="37"/>
  <c r="G60" i="37"/>
  <c r="K60" i="37"/>
  <c r="O60" i="37"/>
  <c r="S60" i="37"/>
  <c r="W37" i="37"/>
  <c r="AE60" i="37"/>
  <c r="AI60" i="37"/>
  <c r="AM60" i="37"/>
  <c r="G61" i="37"/>
  <c r="K38" i="37"/>
  <c r="O61" i="37"/>
  <c r="W61" i="37"/>
  <c r="AA61" i="37"/>
  <c r="AE61" i="37"/>
  <c r="AI38" i="37"/>
  <c r="AM38" i="37"/>
  <c r="G39" i="37"/>
  <c r="K39" i="37"/>
  <c r="S62" i="37"/>
  <c r="W62" i="37"/>
  <c r="AA62" i="37"/>
  <c r="AE39" i="37"/>
  <c r="AI39" i="37"/>
  <c r="G40" i="37"/>
  <c r="K63" i="37"/>
  <c r="O63" i="37"/>
  <c r="S63" i="37"/>
  <c r="W40" i="37"/>
  <c r="AA63" i="37"/>
  <c r="AI63" i="37"/>
  <c r="AM63" i="37"/>
  <c r="G41" i="37"/>
  <c r="K41" i="37"/>
  <c r="O64" i="37"/>
  <c r="W64" i="37"/>
  <c r="AA64" i="37"/>
  <c r="AE64" i="37"/>
  <c r="AI41" i="37"/>
  <c r="AM64" i="37"/>
  <c r="G42" i="37"/>
  <c r="K42" i="37"/>
  <c r="S65" i="37"/>
  <c r="W42" i="37"/>
  <c r="AA65" i="37"/>
  <c r="AE65" i="37"/>
  <c r="AI42" i="37"/>
  <c r="G43" i="37"/>
  <c r="K66" i="37"/>
  <c r="O66" i="37"/>
  <c r="S66" i="37"/>
  <c r="W66" i="37"/>
  <c r="AA66" i="37"/>
  <c r="AI66" i="37"/>
  <c r="AM66" i="37"/>
  <c r="G67" i="37"/>
  <c r="K67" i="37"/>
  <c r="O67" i="37"/>
  <c r="S67" i="37"/>
  <c r="AE67" i="37"/>
  <c r="AI67" i="37"/>
  <c r="AM67" i="37"/>
  <c r="G68" i="37"/>
  <c r="K68" i="37"/>
  <c r="O68" i="37"/>
  <c r="W68" i="37"/>
  <c r="AA68" i="37"/>
  <c r="AE68" i="37"/>
  <c r="AI68" i="37"/>
  <c r="AM68" i="37"/>
  <c r="G69" i="37"/>
  <c r="S69" i="37"/>
  <c r="W69" i="37"/>
  <c r="AA69" i="37"/>
  <c r="AE69" i="37"/>
  <c r="G47" i="37"/>
  <c r="K70" i="37"/>
  <c r="O70" i="37"/>
  <c r="S70" i="37"/>
  <c r="W70" i="37"/>
  <c r="AA70" i="37"/>
  <c r="AI70" i="37"/>
  <c r="AM70" i="37"/>
  <c r="N47" i="37"/>
  <c r="R46" i="37"/>
  <c r="Z47" i="37"/>
  <c r="AD36" i="37"/>
  <c r="AL47" i="37"/>
  <c r="I39" i="37"/>
  <c r="F46" i="37"/>
  <c r="D93" i="37"/>
  <c r="D92" i="37"/>
  <c r="D91" i="37"/>
  <c r="D90" i="37"/>
  <c r="D89" i="37"/>
  <c r="D88" i="37"/>
  <c r="D87" i="37"/>
  <c r="D86" i="37"/>
  <c r="D85" i="37"/>
  <c r="D84" i="37"/>
  <c r="D83" i="37"/>
  <c r="D82" i="37"/>
  <c r="D81" i="37"/>
  <c r="D80" i="37"/>
  <c r="D79" i="37"/>
  <c r="D78" i="37"/>
  <c r="D77" i="37"/>
  <c r="AL76" i="37"/>
  <c r="AK76" i="37"/>
  <c r="AJ76" i="37"/>
  <c r="AF76" i="37"/>
  <c r="AE76" i="37"/>
  <c r="AD76" i="37"/>
  <c r="Z76" i="37"/>
  <c r="Y76" i="37"/>
  <c r="X76" i="37"/>
  <c r="T76" i="37"/>
  <c r="S76" i="37"/>
  <c r="R76" i="37"/>
  <c r="N76" i="37"/>
  <c r="M76" i="37"/>
  <c r="L76" i="37"/>
  <c r="H76" i="37"/>
  <c r="G76" i="37"/>
  <c r="F76" i="37"/>
  <c r="AL70" i="37"/>
  <c r="AK70" i="37"/>
  <c r="AJ70" i="37"/>
  <c r="AG70" i="37"/>
  <c r="AF70" i="37"/>
  <c r="AE70" i="37"/>
  <c r="AD70" i="37"/>
  <c r="AC70" i="37"/>
  <c r="Z70" i="37"/>
  <c r="Y70" i="37"/>
  <c r="X70" i="37"/>
  <c r="U70" i="37"/>
  <c r="T70" i="37"/>
  <c r="R70" i="37"/>
  <c r="Q70" i="37"/>
  <c r="N70" i="37"/>
  <c r="M70" i="37"/>
  <c r="L70" i="37"/>
  <c r="I70" i="37"/>
  <c r="H70" i="37"/>
  <c r="G70" i="37"/>
  <c r="F70" i="37"/>
  <c r="E70" i="37"/>
  <c r="D70" i="37"/>
  <c r="AM69" i="37"/>
  <c r="AL69" i="37"/>
  <c r="AK69" i="37"/>
  <c r="AJ69" i="37"/>
  <c r="AI69" i="37"/>
  <c r="AG69" i="37"/>
  <c r="AF69" i="37"/>
  <c r="AD69" i="37"/>
  <c r="AC69" i="37"/>
  <c r="Z69" i="37"/>
  <c r="Y69" i="37"/>
  <c r="X69" i="37"/>
  <c r="U69" i="37"/>
  <c r="T69" i="37"/>
  <c r="R69" i="37"/>
  <c r="Q69" i="37"/>
  <c r="O69" i="37"/>
  <c r="N69" i="37"/>
  <c r="M69" i="37"/>
  <c r="L69" i="37"/>
  <c r="K69" i="37"/>
  <c r="I69" i="37"/>
  <c r="H69" i="37"/>
  <c r="F69" i="37"/>
  <c r="E69" i="37"/>
  <c r="D69" i="37"/>
  <c r="AL68" i="37"/>
  <c r="AK68" i="37"/>
  <c r="AJ68" i="37"/>
  <c r="AG68" i="37"/>
  <c r="AF68" i="37"/>
  <c r="AD68" i="37"/>
  <c r="AC68" i="37"/>
  <c r="Z68" i="37"/>
  <c r="Y68" i="37"/>
  <c r="X68" i="37"/>
  <c r="U68" i="37"/>
  <c r="T68" i="37"/>
  <c r="S68" i="37"/>
  <c r="R68" i="37"/>
  <c r="Q68" i="37"/>
  <c r="N68" i="37"/>
  <c r="M68" i="37"/>
  <c r="L68" i="37"/>
  <c r="I68" i="37"/>
  <c r="H68" i="37"/>
  <c r="F68" i="37"/>
  <c r="E68" i="37"/>
  <c r="D68" i="37"/>
  <c r="AL67" i="37"/>
  <c r="AK67" i="37"/>
  <c r="AJ67" i="37"/>
  <c r="AG67" i="37"/>
  <c r="AF67" i="37"/>
  <c r="AD67" i="37"/>
  <c r="AC67" i="37"/>
  <c r="AA67" i="37"/>
  <c r="Z67" i="37"/>
  <c r="Y67" i="37"/>
  <c r="X67" i="37"/>
  <c r="W67" i="37"/>
  <c r="U67" i="37"/>
  <c r="T67" i="37"/>
  <c r="R67" i="37"/>
  <c r="Q67" i="37"/>
  <c r="N67" i="37"/>
  <c r="M67" i="37"/>
  <c r="L67" i="37"/>
  <c r="I67" i="37"/>
  <c r="H67" i="37"/>
  <c r="F67" i="37"/>
  <c r="E67" i="37"/>
  <c r="D67" i="37"/>
  <c r="AL66" i="37"/>
  <c r="AK66" i="37"/>
  <c r="AJ66" i="37"/>
  <c r="AG66" i="37"/>
  <c r="AF66" i="37"/>
  <c r="AE66" i="37"/>
  <c r="AD66" i="37"/>
  <c r="AC66" i="37"/>
  <c r="Z66" i="37"/>
  <c r="Y66" i="37"/>
  <c r="X66" i="37"/>
  <c r="U66" i="37"/>
  <c r="T66" i="37"/>
  <c r="R66" i="37"/>
  <c r="Q66" i="37"/>
  <c r="N66" i="37"/>
  <c r="M66" i="37"/>
  <c r="L66" i="37"/>
  <c r="I66" i="37"/>
  <c r="H66" i="37"/>
  <c r="G66" i="37"/>
  <c r="F66" i="37"/>
  <c r="E66" i="37"/>
  <c r="D66" i="37"/>
  <c r="AM65" i="37"/>
  <c r="AL65" i="37"/>
  <c r="AK65" i="37"/>
  <c r="AJ65" i="37"/>
  <c r="AI65" i="37"/>
  <c r="AG65" i="37"/>
  <c r="AF65" i="37"/>
  <c r="AD65" i="37"/>
  <c r="AC65" i="37"/>
  <c r="Z65" i="37"/>
  <c r="Y65" i="37"/>
  <c r="X65" i="37"/>
  <c r="U65" i="37"/>
  <c r="T65" i="37"/>
  <c r="R65" i="37"/>
  <c r="Q65" i="37"/>
  <c r="O65" i="37"/>
  <c r="N65" i="37"/>
  <c r="M65" i="37"/>
  <c r="L65" i="37"/>
  <c r="K65" i="37"/>
  <c r="I65" i="37"/>
  <c r="H65" i="37"/>
  <c r="F65" i="37"/>
  <c r="E65" i="37"/>
  <c r="D65" i="37"/>
  <c r="AL64" i="37"/>
  <c r="AK64" i="37"/>
  <c r="AJ64" i="37"/>
  <c r="AG64" i="37"/>
  <c r="AF64" i="37"/>
  <c r="AD64" i="37"/>
  <c r="AC64" i="37"/>
  <c r="Z64" i="37"/>
  <c r="Y64" i="37"/>
  <c r="X64" i="37"/>
  <c r="U64" i="37"/>
  <c r="T64" i="37"/>
  <c r="S64" i="37"/>
  <c r="R64" i="37"/>
  <c r="Q64" i="37"/>
  <c r="N64" i="37"/>
  <c r="M64" i="37"/>
  <c r="L64" i="37"/>
  <c r="I64" i="37"/>
  <c r="H64" i="37"/>
  <c r="F64" i="37"/>
  <c r="E64" i="37"/>
  <c r="D64" i="37"/>
  <c r="AL63" i="37"/>
  <c r="AK63" i="37"/>
  <c r="AJ63" i="37"/>
  <c r="AG63" i="37"/>
  <c r="AF63" i="37"/>
  <c r="AE63" i="37"/>
  <c r="AD63" i="37"/>
  <c r="AC63" i="37"/>
  <c r="Z63" i="37"/>
  <c r="Y63" i="37"/>
  <c r="X63" i="37"/>
  <c r="U63" i="37"/>
  <c r="T63" i="37"/>
  <c r="R63" i="37"/>
  <c r="Q63" i="37"/>
  <c r="N63" i="37"/>
  <c r="M63" i="37"/>
  <c r="L63" i="37"/>
  <c r="I63" i="37"/>
  <c r="H63" i="37"/>
  <c r="G63" i="37"/>
  <c r="F63" i="37"/>
  <c r="E63" i="37"/>
  <c r="D63" i="37"/>
  <c r="AM62" i="37"/>
  <c r="AL62" i="37"/>
  <c r="AK62" i="37"/>
  <c r="AJ62" i="37"/>
  <c r="AI62" i="37"/>
  <c r="AG62" i="37"/>
  <c r="AF62" i="37"/>
  <c r="AD62" i="37"/>
  <c r="AC62" i="37"/>
  <c r="Z62" i="37"/>
  <c r="Y62" i="37"/>
  <c r="X62" i="37"/>
  <c r="U62" i="37"/>
  <c r="T62" i="37"/>
  <c r="R62" i="37"/>
  <c r="Q62" i="37"/>
  <c r="O62" i="37"/>
  <c r="N62" i="37"/>
  <c r="M62" i="37"/>
  <c r="L62" i="37"/>
  <c r="K62" i="37"/>
  <c r="I62" i="37"/>
  <c r="H62" i="37"/>
  <c r="F62" i="37"/>
  <c r="E62" i="37"/>
  <c r="D62" i="37"/>
  <c r="AL61" i="37"/>
  <c r="AK61" i="37"/>
  <c r="AJ61" i="37"/>
  <c r="AG61" i="37"/>
  <c r="AF61" i="37"/>
  <c r="AD61" i="37"/>
  <c r="AC61" i="37"/>
  <c r="Z61" i="37"/>
  <c r="Y61" i="37"/>
  <c r="X61" i="37"/>
  <c r="U61" i="37"/>
  <c r="T61" i="37"/>
  <c r="S61" i="37"/>
  <c r="R61" i="37"/>
  <c r="Q61" i="37"/>
  <c r="N61" i="37"/>
  <c r="M61" i="37"/>
  <c r="L61" i="37"/>
  <c r="I61" i="37"/>
  <c r="H61" i="37"/>
  <c r="F61" i="37"/>
  <c r="E61" i="37"/>
  <c r="D61" i="37"/>
  <c r="AL60" i="37"/>
  <c r="AK60" i="37"/>
  <c r="AJ60" i="37"/>
  <c r="AG60" i="37"/>
  <c r="AF60" i="37"/>
  <c r="AD60" i="37"/>
  <c r="AC60" i="37"/>
  <c r="AA60" i="37"/>
  <c r="Z60" i="37"/>
  <c r="Y60" i="37"/>
  <c r="X60" i="37"/>
  <c r="W60" i="37"/>
  <c r="U60" i="37"/>
  <c r="T60" i="37"/>
  <c r="R60" i="37"/>
  <c r="Q60" i="37"/>
  <c r="N60" i="37"/>
  <c r="M60" i="37"/>
  <c r="L60" i="37"/>
  <c r="I60" i="37"/>
  <c r="H60" i="37"/>
  <c r="F60" i="37"/>
  <c r="E60" i="37"/>
  <c r="D60" i="37"/>
  <c r="AL59" i="37"/>
  <c r="AK59" i="37"/>
  <c r="AJ59" i="37"/>
  <c r="AG59" i="37"/>
  <c r="AF59" i="37"/>
  <c r="AE59" i="37"/>
  <c r="AD59" i="37"/>
  <c r="AC59" i="37"/>
  <c r="Z59" i="37"/>
  <c r="Y59" i="37"/>
  <c r="X59" i="37"/>
  <c r="U59" i="37"/>
  <c r="T59" i="37"/>
  <c r="R59" i="37"/>
  <c r="Q59" i="37"/>
  <c r="N59" i="37"/>
  <c r="M59" i="37"/>
  <c r="L59" i="37"/>
  <c r="I59" i="37"/>
  <c r="H59" i="37"/>
  <c r="G59" i="37"/>
  <c r="F59" i="37"/>
  <c r="E59" i="37"/>
  <c r="D59" i="37"/>
  <c r="AM58" i="37"/>
  <c r="AL58" i="37"/>
  <c r="AK58" i="37"/>
  <c r="AJ58" i="37"/>
  <c r="AI58" i="37"/>
  <c r="AG58" i="37"/>
  <c r="AF58" i="37"/>
  <c r="AD58" i="37"/>
  <c r="AC58" i="37"/>
  <c r="Z58" i="37"/>
  <c r="Y58" i="37"/>
  <c r="X58" i="37"/>
  <c r="U58" i="37"/>
  <c r="T58" i="37"/>
  <c r="R58" i="37"/>
  <c r="Q58" i="37"/>
  <c r="O58" i="37"/>
  <c r="N58" i="37"/>
  <c r="M58" i="37"/>
  <c r="L58" i="37"/>
  <c r="K58" i="37"/>
  <c r="I58" i="37"/>
  <c r="H58" i="37"/>
  <c r="F58" i="37"/>
  <c r="E58" i="37"/>
  <c r="D58" i="37"/>
  <c r="AL57" i="37"/>
  <c r="AK57" i="37"/>
  <c r="AJ57" i="37"/>
  <c r="AG57" i="37"/>
  <c r="AF57" i="37"/>
  <c r="AD57" i="37"/>
  <c r="AC57" i="37"/>
  <c r="Z57" i="37"/>
  <c r="Y57" i="37"/>
  <c r="X57" i="37"/>
  <c r="U57" i="37"/>
  <c r="T57" i="37"/>
  <c r="S57" i="37"/>
  <c r="R57" i="37"/>
  <c r="Q57" i="37"/>
  <c r="N57" i="37"/>
  <c r="M57" i="37"/>
  <c r="L57" i="37"/>
  <c r="I57" i="37"/>
  <c r="H57" i="37"/>
  <c r="F57" i="37"/>
  <c r="E57" i="37"/>
  <c r="D57" i="37"/>
  <c r="AL56" i="37"/>
  <c r="AK56" i="37"/>
  <c r="AJ56" i="37"/>
  <c r="AG56" i="37"/>
  <c r="AF56" i="37"/>
  <c r="AD56" i="37"/>
  <c r="AC56" i="37"/>
  <c r="AA56" i="37"/>
  <c r="Z56" i="37"/>
  <c r="Y56" i="37"/>
  <c r="X56" i="37"/>
  <c r="W56" i="37"/>
  <c r="U56" i="37"/>
  <c r="T56" i="37"/>
  <c r="R56" i="37"/>
  <c r="Q56" i="37"/>
  <c r="N56" i="37"/>
  <c r="M56" i="37"/>
  <c r="L56" i="37"/>
  <c r="I56" i="37"/>
  <c r="H56" i="37"/>
  <c r="F56" i="37"/>
  <c r="E56" i="37"/>
  <c r="D56" i="37"/>
  <c r="AL55" i="37"/>
  <c r="AK55" i="37"/>
  <c r="AJ55" i="37"/>
  <c r="AG55" i="37"/>
  <c r="AF55" i="37"/>
  <c r="AE55" i="37"/>
  <c r="AD55" i="37"/>
  <c r="AC55" i="37"/>
  <c r="Z55" i="37"/>
  <c r="Y55" i="37"/>
  <c r="X55" i="37"/>
  <c r="U55" i="37"/>
  <c r="T55" i="37"/>
  <c r="R55" i="37"/>
  <c r="Q55" i="37"/>
  <c r="N55" i="37"/>
  <c r="M55" i="37"/>
  <c r="L55" i="37"/>
  <c r="I55" i="37"/>
  <c r="H55" i="37"/>
  <c r="G55" i="37"/>
  <c r="F55" i="37"/>
  <c r="E55" i="37"/>
  <c r="D55" i="37"/>
  <c r="AM54" i="37"/>
  <c r="AL54" i="37"/>
  <c r="AK54" i="37"/>
  <c r="AJ54" i="37"/>
  <c r="AI54" i="37"/>
  <c r="AG54" i="37"/>
  <c r="AF54" i="37"/>
  <c r="AD54" i="37"/>
  <c r="AC54" i="37"/>
  <c r="Z54" i="37"/>
  <c r="Y54" i="37"/>
  <c r="X54" i="37"/>
  <c r="U54" i="37"/>
  <c r="T54" i="37"/>
  <c r="R54" i="37"/>
  <c r="Q54" i="37"/>
  <c r="O54" i="37"/>
  <c r="N54" i="37"/>
  <c r="M54" i="37"/>
  <c r="L54" i="37"/>
  <c r="K54" i="37"/>
  <c r="I54" i="37"/>
  <c r="H54" i="37"/>
  <c r="F54" i="37"/>
  <c r="E54" i="37"/>
  <c r="D54" i="37"/>
  <c r="AK47" i="37"/>
  <c r="AJ47" i="37"/>
  <c r="AG47" i="37"/>
  <c r="AF47" i="37"/>
  <c r="AC47" i="37"/>
  <c r="AA47" i="37"/>
  <c r="X47" i="37"/>
  <c r="U47" i="37"/>
  <c r="T47" i="37"/>
  <c r="R47" i="37"/>
  <c r="Q47" i="37"/>
  <c r="M47" i="37"/>
  <c r="L47" i="37"/>
  <c r="H47" i="37"/>
  <c r="F47" i="37"/>
  <c r="AL46" i="37"/>
  <c r="AK46" i="37"/>
  <c r="AJ46" i="37"/>
  <c r="AG46" i="37"/>
  <c r="AF46" i="37"/>
  <c r="AE46" i="37"/>
  <c r="Z46" i="37"/>
  <c r="X46" i="37"/>
  <c r="U46" i="37"/>
  <c r="T46" i="37"/>
  <c r="Q46" i="37"/>
  <c r="N46" i="37"/>
  <c r="M46" i="37"/>
  <c r="L46" i="37"/>
  <c r="I46" i="37"/>
  <c r="H46" i="37"/>
  <c r="G46" i="37"/>
  <c r="AK45" i="37"/>
  <c r="AJ45" i="37"/>
  <c r="AG45" i="37"/>
  <c r="AF45" i="37"/>
  <c r="AC45" i="37"/>
  <c r="X45" i="37"/>
  <c r="U45" i="37"/>
  <c r="T45" i="37"/>
  <c r="R45" i="37"/>
  <c r="Q45" i="37"/>
  <c r="M45" i="37"/>
  <c r="L45" i="37"/>
  <c r="I45" i="37"/>
  <c r="H45" i="37"/>
  <c r="G45" i="37"/>
  <c r="AL44" i="37"/>
  <c r="AK44" i="37"/>
  <c r="AJ44" i="37"/>
  <c r="AG44" i="37"/>
  <c r="AF44" i="37"/>
  <c r="Z44" i="37"/>
  <c r="X44" i="37"/>
  <c r="U44" i="37"/>
  <c r="T44" i="37"/>
  <c r="Q44" i="37"/>
  <c r="N44" i="37"/>
  <c r="M44" i="37"/>
  <c r="L44" i="37"/>
  <c r="I44" i="37"/>
  <c r="H44" i="37"/>
  <c r="AK43" i="37"/>
  <c r="AJ43" i="37"/>
  <c r="AG43" i="37"/>
  <c r="AF43" i="37"/>
  <c r="AC43" i="37"/>
  <c r="AA43" i="37"/>
  <c r="X43" i="37"/>
  <c r="U43" i="37"/>
  <c r="T43" i="37"/>
  <c r="R43" i="37"/>
  <c r="Q43" i="37"/>
  <c r="M43" i="37"/>
  <c r="L43" i="37"/>
  <c r="I43" i="37"/>
  <c r="H43" i="37"/>
  <c r="F43" i="37"/>
  <c r="AM42" i="37"/>
  <c r="AK42" i="37"/>
  <c r="AJ42" i="37"/>
  <c r="AF42" i="37"/>
  <c r="AD42" i="37"/>
  <c r="AC42" i="37"/>
  <c r="Y42" i="37"/>
  <c r="X42" i="37"/>
  <c r="T42" i="37"/>
  <c r="R42" i="37"/>
  <c r="O42" i="37"/>
  <c r="M42" i="37"/>
  <c r="L42" i="37"/>
  <c r="I42" i="37"/>
  <c r="H42" i="37"/>
  <c r="AK41" i="37"/>
  <c r="AJ41" i="37"/>
  <c r="AF41" i="37"/>
  <c r="AD41" i="37"/>
  <c r="AC41" i="37"/>
  <c r="Y41" i="37"/>
  <c r="X41" i="37"/>
  <c r="W41" i="37"/>
  <c r="T41" i="37"/>
  <c r="R41" i="37"/>
  <c r="M41" i="37"/>
  <c r="L41" i="37"/>
  <c r="I41" i="37"/>
  <c r="H41" i="37"/>
  <c r="AK40" i="37"/>
  <c r="AJ40" i="37"/>
  <c r="AI40" i="37"/>
  <c r="AF40" i="37"/>
  <c r="AD40" i="37"/>
  <c r="AC40" i="37"/>
  <c r="Y40" i="37"/>
  <c r="X40" i="37"/>
  <c r="T40" i="37"/>
  <c r="R40" i="37"/>
  <c r="M40" i="37"/>
  <c r="L40" i="37"/>
  <c r="K40" i="37"/>
  <c r="I40" i="37"/>
  <c r="H40" i="37"/>
  <c r="F40" i="37"/>
  <c r="AL39" i="37"/>
  <c r="AJ39" i="37"/>
  <c r="AF39" i="37"/>
  <c r="AD39" i="37"/>
  <c r="Z39" i="37"/>
  <c r="Y39" i="37"/>
  <c r="X39" i="37"/>
  <c r="T39" i="37"/>
  <c r="Q39" i="37"/>
  <c r="N39" i="37"/>
  <c r="L39" i="37"/>
  <c r="H39" i="37"/>
  <c r="AL38" i="37"/>
  <c r="AJ38" i="37"/>
  <c r="AG38" i="37"/>
  <c r="AF38" i="37"/>
  <c r="AD38" i="37"/>
  <c r="AC38" i="37"/>
  <c r="X38" i="37"/>
  <c r="W38" i="37"/>
  <c r="T38" i="37"/>
  <c r="R38" i="37"/>
  <c r="N38" i="37"/>
  <c r="L38" i="37"/>
  <c r="H38" i="37"/>
  <c r="G38" i="37"/>
  <c r="AL37" i="37"/>
  <c r="AK37" i="37"/>
  <c r="AJ37" i="37"/>
  <c r="AF37" i="37"/>
  <c r="AC37" i="37"/>
  <c r="Z37" i="37"/>
  <c r="X37" i="37"/>
  <c r="T37" i="37"/>
  <c r="R37" i="37"/>
  <c r="N37" i="37"/>
  <c r="M37" i="37"/>
  <c r="L37" i="37"/>
  <c r="H37" i="37"/>
  <c r="AK36" i="37"/>
  <c r="AJ36" i="37"/>
  <c r="AF36" i="37"/>
  <c r="Z36" i="37"/>
  <c r="Y36" i="37"/>
  <c r="X36" i="37"/>
  <c r="U36" i="37"/>
  <c r="T36" i="37"/>
  <c r="Q36" i="37"/>
  <c r="M36" i="37"/>
  <c r="L36" i="37"/>
  <c r="K36" i="37"/>
  <c r="H36" i="37"/>
  <c r="F36" i="37"/>
  <c r="AK35" i="37"/>
  <c r="AJ35" i="37"/>
  <c r="AF35" i="37"/>
  <c r="AD35" i="37"/>
  <c r="Z35" i="37"/>
  <c r="Y35" i="37"/>
  <c r="X35" i="37"/>
  <c r="U35" i="37"/>
  <c r="T35" i="37"/>
  <c r="R35" i="37"/>
  <c r="M35" i="37"/>
  <c r="L35" i="37"/>
  <c r="H35" i="37"/>
  <c r="AM34" i="37"/>
  <c r="AJ34" i="37"/>
  <c r="AG34" i="37"/>
  <c r="AF34" i="37"/>
  <c r="AD34" i="37"/>
  <c r="AC34" i="37"/>
  <c r="Y34" i="37"/>
  <c r="X34" i="37"/>
  <c r="U34" i="37"/>
  <c r="T34" i="37"/>
  <c r="Q34" i="37"/>
  <c r="L34" i="37"/>
  <c r="H34" i="37"/>
  <c r="AL33" i="37"/>
  <c r="AK33" i="37"/>
  <c r="AJ33" i="37"/>
  <c r="AG33" i="37"/>
  <c r="AF33" i="37"/>
  <c r="AC33" i="37"/>
  <c r="AA33" i="37"/>
  <c r="Y33" i="37"/>
  <c r="X33" i="37"/>
  <c r="T33" i="37"/>
  <c r="N33" i="37"/>
  <c r="M33" i="37"/>
  <c r="L33" i="37"/>
  <c r="H33" i="37"/>
  <c r="G33" i="37"/>
  <c r="AK32" i="37"/>
  <c r="AJ32" i="37"/>
  <c r="AG32" i="37"/>
  <c r="AF32" i="37"/>
  <c r="AE32" i="37"/>
  <c r="AC32" i="37"/>
  <c r="X32" i="37"/>
  <c r="W32" i="37"/>
  <c r="U32" i="37"/>
  <c r="T32" i="37"/>
  <c r="S32" i="37"/>
  <c r="R32" i="37"/>
  <c r="Q32" i="37"/>
  <c r="M32" i="37"/>
  <c r="L32" i="37"/>
  <c r="K32" i="37"/>
  <c r="H32" i="37"/>
  <c r="F32" i="37"/>
  <c r="AM31" i="37"/>
  <c r="AK31" i="37"/>
  <c r="AJ31" i="37"/>
  <c r="AI31" i="37"/>
  <c r="AF31" i="37"/>
  <c r="AD31" i="37"/>
  <c r="AA31" i="37"/>
  <c r="Z31" i="37"/>
  <c r="Y31" i="37"/>
  <c r="X31" i="37"/>
  <c r="W31" i="37"/>
  <c r="U31" i="37"/>
  <c r="T31" i="37"/>
  <c r="R31" i="37"/>
  <c r="Q31" i="37"/>
  <c r="O31" i="37"/>
  <c r="M31" i="37"/>
  <c r="L31" i="37"/>
  <c r="K31" i="37"/>
  <c r="I31" i="37"/>
  <c r="H31" i="37"/>
  <c r="AM30" i="37"/>
  <c r="AK30" i="37"/>
  <c r="AJ30" i="37"/>
  <c r="AI30" i="37"/>
  <c r="AF30" i="37"/>
  <c r="AE30" i="37"/>
  <c r="AD30" i="37"/>
  <c r="AA30" i="37"/>
  <c r="Z30" i="37"/>
  <c r="Y30" i="37"/>
  <c r="X30" i="37"/>
  <c r="W30" i="37"/>
  <c r="U30" i="37"/>
  <c r="T30" i="37"/>
  <c r="R30" i="37"/>
  <c r="Q30" i="37"/>
  <c r="O30" i="37"/>
  <c r="M30" i="37"/>
  <c r="L30" i="37"/>
  <c r="K30" i="37"/>
  <c r="I30" i="37"/>
  <c r="H30" i="37"/>
  <c r="G30" i="37"/>
  <c r="C21" i="1"/>
  <c r="C20" i="1"/>
  <c r="D76" i="37" l="1"/>
  <c r="AA32" i="37"/>
  <c r="K34" i="37"/>
  <c r="G35" i="37"/>
  <c r="AE35" i="37"/>
  <c r="S37" i="37"/>
  <c r="O38" i="37"/>
  <c r="S39" i="37"/>
  <c r="O41" i="37"/>
  <c r="AM41" i="37"/>
  <c r="S44" i="37"/>
  <c r="G54" i="37"/>
  <c r="AE54" i="37"/>
  <c r="S56" i="37"/>
  <c r="O57" i="37"/>
  <c r="AI57" i="37"/>
  <c r="K61" i="37"/>
  <c r="AI61" i="37"/>
  <c r="AM61" i="37"/>
  <c r="G62" i="37"/>
  <c r="AE62" i="37"/>
  <c r="W63" i="37"/>
  <c r="K64" i="37"/>
  <c r="AI64" i="37"/>
  <c r="G65" i="37"/>
  <c r="K33" i="37"/>
  <c r="AM36" i="37"/>
  <c r="AA38" i="37"/>
  <c r="G44" i="37"/>
  <c r="AE44" i="37"/>
  <c r="AA45" i="37"/>
  <c r="G57" i="37"/>
  <c r="G64" i="37"/>
  <c r="W65" i="37"/>
  <c r="AM39" i="37"/>
  <c r="AI35" i="37"/>
  <c r="AE47" i="37"/>
  <c r="AA42" i="37"/>
  <c r="W46" i="37"/>
  <c r="S38" i="37"/>
  <c r="O39" i="37"/>
  <c r="K35" i="37"/>
  <c r="O36" i="37"/>
  <c r="G37" i="37"/>
  <c r="AE37" i="37"/>
  <c r="O40" i="37"/>
  <c r="AM40" i="37"/>
  <c r="S46" i="37"/>
  <c r="AI33" i="37"/>
  <c r="AM33" i="37"/>
  <c r="AE34" i="37"/>
  <c r="AM35" i="37"/>
  <c r="W36" i="37"/>
  <c r="AA36" i="37"/>
  <c r="AI36" i="37"/>
  <c r="S40" i="37"/>
  <c r="S41" i="37"/>
  <c r="S42" i="37"/>
  <c r="S43" i="37"/>
  <c r="AE43" i="37"/>
  <c r="AA44" i="37"/>
  <c r="S45" i="37"/>
  <c r="AE45" i="37"/>
  <c r="AA46" i="37"/>
  <c r="S47" i="37"/>
  <c r="AK39" i="37"/>
  <c r="AK34" i="37"/>
  <c r="AG36" i="37"/>
  <c r="AG35" i="37"/>
  <c r="AC36" i="37"/>
  <c r="AC35" i="37"/>
  <c r="Y47" i="37"/>
  <c r="Y46" i="37"/>
  <c r="Y45" i="37"/>
  <c r="Y44" i="37"/>
  <c r="Y43" i="37"/>
  <c r="Y37" i="37"/>
  <c r="Y32" i="37"/>
  <c r="U42" i="37"/>
  <c r="U41" i="37"/>
  <c r="U40" i="37"/>
  <c r="U38" i="37"/>
  <c r="U33" i="37"/>
  <c r="Q42" i="37"/>
  <c r="Q41" i="37"/>
  <c r="Q40" i="37"/>
  <c r="Q38" i="37"/>
  <c r="Q33" i="37"/>
  <c r="M39" i="37"/>
  <c r="M34" i="37"/>
  <c r="N30" i="37"/>
  <c r="S30" i="37"/>
  <c r="AC30" i="37"/>
  <c r="AG30" i="37"/>
  <c r="AL30" i="37"/>
  <c r="N31" i="37"/>
  <c r="S31" i="37"/>
  <c r="AC31" i="37"/>
  <c r="AG31" i="37"/>
  <c r="AL31" i="37"/>
  <c r="N32" i="37"/>
  <c r="Z32" i="37"/>
  <c r="AL32" i="37"/>
  <c r="R33" i="37"/>
  <c r="AD33" i="37"/>
  <c r="N34" i="37"/>
  <c r="Z34" i="37"/>
  <c r="AL34" i="37"/>
  <c r="Q35" i="37"/>
  <c r="W35" i="37"/>
  <c r="AA35" i="37"/>
  <c r="R36" i="37"/>
  <c r="Q37" i="37"/>
  <c r="U37" i="37"/>
  <c r="AA37" i="37"/>
  <c r="AG37" i="37"/>
  <c r="M38" i="37"/>
  <c r="Y38" i="37"/>
  <c r="AK38" i="37"/>
  <c r="U39" i="37"/>
  <c r="AC39" i="37"/>
  <c r="AG39" i="37"/>
  <c r="N40" i="37"/>
  <c r="AA40" i="37"/>
  <c r="AG40" i="37"/>
  <c r="AL40" i="37"/>
  <c r="N41" i="37"/>
  <c r="AA41" i="37"/>
  <c r="AG41" i="37"/>
  <c r="AL41" i="37"/>
  <c r="N42" i="37"/>
  <c r="AG42" i="37"/>
  <c r="AL42" i="37"/>
  <c r="N43" i="37"/>
  <c r="Z43" i="37"/>
  <c r="AL43" i="37"/>
  <c r="R44" i="37"/>
  <c r="W44" i="37"/>
  <c r="AC44" i="37"/>
  <c r="N45" i="37"/>
  <c r="Z45" i="37"/>
  <c r="AL45" i="37"/>
  <c r="AC46" i="37"/>
  <c r="AM47" i="37"/>
  <c r="AM46" i="37"/>
  <c r="AM45" i="37"/>
  <c r="AM44" i="37"/>
  <c r="AM43" i="37"/>
  <c r="AM37" i="37"/>
  <c r="AM32" i="37"/>
  <c r="AI47" i="37"/>
  <c r="AI46" i="37"/>
  <c r="AI45" i="37"/>
  <c r="AI44" i="37"/>
  <c r="AI43" i="37"/>
  <c r="AI37" i="37"/>
  <c r="AI32" i="37"/>
  <c r="AE42" i="37"/>
  <c r="AE41" i="37"/>
  <c r="AE40" i="37"/>
  <c r="AE38" i="37"/>
  <c r="AE33" i="37"/>
  <c r="AA39" i="37"/>
  <c r="AA34" i="37"/>
  <c r="W39" i="37"/>
  <c r="W34" i="37"/>
  <c r="S36" i="37"/>
  <c r="S35" i="37"/>
  <c r="O47" i="37"/>
  <c r="O46" i="37"/>
  <c r="O45" i="37"/>
  <c r="O44" i="37"/>
  <c r="O43" i="37"/>
  <c r="O37" i="37"/>
  <c r="O32" i="37"/>
  <c r="K47" i="37"/>
  <c r="K46" i="37"/>
  <c r="K45" i="37"/>
  <c r="K44" i="37"/>
  <c r="K43" i="37"/>
  <c r="K37" i="37"/>
  <c r="W43" i="37"/>
  <c r="W45" i="37"/>
  <c r="W47" i="37"/>
  <c r="AL36" i="37"/>
  <c r="AL35" i="37"/>
  <c r="AD47" i="37"/>
  <c r="AD46" i="37"/>
  <c r="AD45" i="37"/>
  <c r="AD44" i="37"/>
  <c r="AD43" i="37"/>
  <c r="AD37" i="37"/>
  <c r="AD32" i="37"/>
  <c r="Z42" i="37"/>
  <c r="Z41" i="37"/>
  <c r="Z40" i="37"/>
  <c r="Z38" i="37"/>
  <c r="Z33" i="37"/>
  <c r="R39" i="37"/>
  <c r="R34" i="37"/>
  <c r="N36" i="37"/>
  <c r="N35" i="37"/>
  <c r="I33" i="37"/>
  <c r="I34" i="37"/>
  <c r="I35" i="37"/>
  <c r="I47" i="37"/>
  <c r="I32" i="37"/>
  <c r="I36" i="37"/>
  <c r="I37" i="37"/>
  <c r="I38" i="37"/>
  <c r="F33" i="37"/>
  <c r="F37" i="37"/>
  <c r="F44" i="37"/>
  <c r="F30" i="37"/>
  <c r="F34" i="37"/>
  <c r="F38" i="37"/>
  <c r="F41" i="37"/>
  <c r="F45" i="37"/>
  <c r="F31" i="37"/>
  <c r="F35" i="37"/>
  <c r="F39" i="37"/>
  <c r="F42" i="37"/>
  <c r="D93" i="36" l="1"/>
  <c r="D92" i="36"/>
  <c r="D91" i="36"/>
  <c r="D90" i="36"/>
  <c r="D89" i="36"/>
  <c r="D88" i="36"/>
  <c r="D87" i="36"/>
  <c r="D86" i="36"/>
  <c r="D85" i="36"/>
  <c r="D84" i="36"/>
  <c r="D83" i="36"/>
  <c r="D82" i="36"/>
  <c r="D81" i="36"/>
  <c r="D80" i="36"/>
  <c r="D79" i="36"/>
  <c r="D78" i="36"/>
  <c r="D77" i="36"/>
  <c r="AZ76" i="36"/>
  <c r="AY76" i="36"/>
  <c r="AX76" i="36"/>
  <c r="AW76" i="36"/>
  <c r="AV76" i="36"/>
  <c r="AS76" i="36"/>
  <c r="AR76" i="36"/>
  <c r="AQ76" i="36"/>
  <c r="AP76" i="36"/>
  <c r="AO76" i="36"/>
  <c r="AL76" i="36"/>
  <c r="AK76" i="36"/>
  <c r="AJ76" i="36"/>
  <c r="AI76" i="36"/>
  <c r="AH76" i="36"/>
  <c r="AE76" i="36"/>
  <c r="AD76" i="36"/>
  <c r="AC76" i="36"/>
  <c r="AB76" i="36"/>
  <c r="AA76" i="36"/>
  <c r="X76" i="36"/>
  <c r="W76" i="36"/>
  <c r="V76" i="36"/>
  <c r="U76" i="36"/>
  <c r="T76" i="36"/>
  <c r="Q76" i="36"/>
  <c r="P76" i="36"/>
  <c r="O76" i="36"/>
  <c r="N76" i="36"/>
  <c r="M76" i="36"/>
  <c r="J76" i="36"/>
  <c r="I76" i="36"/>
  <c r="H76" i="36"/>
  <c r="G76" i="36"/>
  <c r="F76" i="36"/>
  <c r="G30" i="36" l="1"/>
  <c r="I30" i="36"/>
  <c r="F30" i="36"/>
  <c r="D76" i="36"/>
  <c r="J30" i="36"/>
  <c r="H30" i="36"/>
  <c r="J53" i="36"/>
  <c r="G53" i="36"/>
  <c r="F53" i="36"/>
  <c r="D53" i="36"/>
  <c r="H53" i="36"/>
  <c r="D30" i="36"/>
  <c r="E53" i="36"/>
  <c r="I53" i="36"/>
  <c r="E30" i="36" l="1"/>
  <c r="H64" i="6" l="1"/>
  <c r="G64" i="6"/>
  <c r="F64" i="6"/>
  <c r="E64" i="6"/>
  <c r="D64" i="6"/>
  <c r="C34" i="1" l="1"/>
  <c r="C33" i="1"/>
  <c r="F54" i="35" l="1"/>
  <c r="H54" i="35"/>
  <c r="J54" i="35"/>
  <c r="N54" i="35"/>
  <c r="T54" i="35"/>
  <c r="V54" i="35"/>
  <c r="X54" i="35"/>
  <c r="Z31" i="35"/>
  <c r="AD31" i="35"/>
  <c r="O55" i="35"/>
  <c r="F55" i="35"/>
  <c r="H55" i="35"/>
  <c r="J32" i="35"/>
  <c r="N55" i="35"/>
  <c r="T55" i="35"/>
  <c r="V55" i="35"/>
  <c r="Z55" i="35"/>
  <c r="AD55" i="35"/>
  <c r="F56" i="35"/>
  <c r="J56" i="35"/>
  <c r="N56" i="35"/>
  <c r="T56" i="35"/>
  <c r="Z56" i="35"/>
  <c r="AD56" i="35"/>
  <c r="AA57" i="35"/>
  <c r="F34" i="35"/>
  <c r="L57" i="35"/>
  <c r="N57" i="35"/>
  <c r="T57" i="35"/>
  <c r="V57" i="35"/>
  <c r="Z57" i="35"/>
  <c r="AD57" i="35"/>
  <c r="AA58" i="35"/>
  <c r="F58" i="35"/>
  <c r="L58" i="35"/>
  <c r="N58" i="35"/>
  <c r="V58" i="35"/>
  <c r="Z58" i="35"/>
  <c r="AD58" i="35"/>
  <c r="W59" i="35"/>
  <c r="F59" i="35"/>
  <c r="L59" i="35"/>
  <c r="N59" i="35"/>
  <c r="P59" i="35"/>
  <c r="Z59" i="35"/>
  <c r="AB59" i="35"/>
  <c r="AD59" i="35"/>
  <c r="S60" i="35"/>
  <c r="F37" i="35"/>
  <c r="J37" i="35"/>
  <c r="N60" i="35"/>
  <c r="V60" i="35"/>
  <c r="X60" i="35"/>
  <c r="Z60" i="35"/>
  <c r="AC60" i="35"/>
  <c r="AD60" i="35"/>
  <c r="S61" i="35"/>
  <c r="E61" i="35"/>
  <c r="F61" i="35"/>
  <c r="I61" i="35"/>
  <c r="N61" i="35"/>
  <c r="X61" i="35"/>
  <c r="Z61" i="35"/>
  <c r="AD61" i="35"/>
  <c r="AE62" i="35"/>
  <c r="F39" i="35"/>
  <c r="I62" i="35"/>
  <c r="N62" i="35"/>
  <c r="P62" i="35"/>
  <c r="T62" i="35"/>
  <c r="V62" i="35"/>
  <c r="Z62" i="35"/>
  <c r="AD62" i="35"/>
  <c r="AE63" i="35"/>
  <c r="F40" i="35"/>
  <c r="H63" i="35"/>
  <c r="J63" i="35"/>
  <c r="L63" i="35"/>
  <c r="N63" i="35"/>
  <c r="P63" i="35"/>
  <c r="V63" i="35"/>
  <c r="X63" i="35"/>
  <c r="Z63" i="35"/>
  <c r="AB63" i="35"/>
  <c r="AD63" i="35"/>
  <c r="G64" i="35"/>
  <c r="F64" i="35"/>
  <c r="M64" i="35"/>
  <c r="N64" i="35"/>
  <c r="P64" i="35"/>
  <c r="T64" i="35"/>
  <c r="V64" i="35"/>
  <c r="Z64" i="35"/>
  <c r="AB64" i="35"/>
  <c r="AD64" i="35"/>
  <c r="W65" i="35"/>
  <c r="F65" i="35"/>
  <c r="N65" i="35"/>
  <c r="Q65" i="35"/>
  <c r="T65" i="35"/>
  <c r="V65" i="35"/>
  <c r="Z65" i="35"/>
  <c r="AC65" i="35"/>
  <c r="AD65" i="35"/>
  <c r="AE66" i="35"/>
  <c r="F66" i="35"/>
  <c r="J66" i="35"/>
  <c r="M66" i="35"/>
  <c r="N66" i="35"/>
  <c r="P66" i="35"/>
  <c r="X66" i="35"/>
  <c r="Z66" i="35"/>
  <c r="AB66" i="35"/>
  <c r="AD66" i="35"/>
  <c r="AA67" i="35"/>
  <c r="F67" i="35"/>
  <c r="H67" i="35"/>
  <c r="L67" i="35"/>
  <c r="N67" i="35"/>
  <c r="U67" i="35"/>
  <c r="Z67" i="35"/>
  <c r="AD67" i="35"/>
  <c r="AA68" i="35"/>
  <c r="F68" i="35"/>
  <c r="J68" i="35"/>
  <c r="L68" i="35"/>
  <c r="N68" i="35"/>
  <c r="P68" i="35"/>
  <c r="T68" i="35"/>
  <c r="X68" i="35"/>
  <c r="Z68" i="35"/>
  <c r="AB68" i="35"/>
  <c r="AD68" i="35"/>
  <c r="D69" i="35"/>
  <c r="F69" i="35"/>
  <c r="H69" i="35"/>
  <c r="N69" i="35"/>
  <c r="T69" i="35"/>
  <c r="V46" i="35"/>
  <c r="X69" i="35"/>
  <c r="Z69" i="35"/>
  <c r="AB69" i="35"/>
  <c r="AD46" i="35"/>
  <c r="D70" i="35"/>
  <c r="F70" i="35"/>
  <c r="H70" i="35"/>
  <c r="N70" i="35"/>
  <c r="P70" i="35"/>
  <c r="T70" i="35"/>
  <c r="V70" i="35"/>
  <c r="X70" i="35"/>
  <c r="Z70" i="35"/>
  <c r="AB70" i="35"/>
  <c r="AD47" i="35"/>
  <c r="E33" i="35"/>
  <c r="G47" i="35"/>
  <c r="I32" i="35"/>
  <c r="O31" i="35"/>
  <c r="U45" i="35"/>
  <c r="W36" i="35"/>
  <c r="AA38" i="35"/>
  <c r="AC32" i="35"/>
  <c r="D93" i="35"/>
  <c r="D92" i="35"/>
  <c r="D91" i="35"/>
  <c r="D90" i="35"/>
  <c r="D89" i="35"/>
  <c r="D88" i="35"/>
  <c r="D87" i="35"/>
  <c r="D86" i="35"/>
  <c r="D85" i="35"/>
  <c r="D84" i="35"/>
  <c r="D83" i="35"/>
  <c r="D82" i="35"/>
  <c r="D81" i="35"/>
  <c r="D80" i="35"/>
  <c r="D79" i="35"/>
  <c r="D78" i="35"/>
  <c r="D77" i="35"/>
  <c r="AE76" i="35"/>
  <c r="AD76" i="35"/>
  <c r="AC76" i="35"/>
  <c r="AB76" i="35"/>
  <c r="AA76" i="35"/>
  <c r="Z76" i="35"/>
  <c r="X76" i="35"/>
  <c r="W76" i="35"/>
  <c r="V76" i="35"/>
  <c r="U76" i="35"/>
  <c r="T76" i="35"/>
  <c r="S76" i="35"/>
  <c r="Q76" i="35"/>
  <c r="P76" i="35"/>
  <c r="O76" i="35"/>
  <c r="N76" i="35"/>
  <c r="M76" i="35"/>
  <c r="L76" i="35"/>
  <c r="J76" i="35"/>
  <c r="I76" i="35"/>
  <c r="H76" i="35"/>
  <c r="G76" i="35"/>
  <c r="F76" i="35"/>
  <c r="E76" i="35"/>
  <c r="AD70" i="35"/>
  <c r="L70" i="35"/>
  <c r="G70" i="35"/>
  <c r="AE69" i="35"/>
  <c r="U69" i="35"/>
  <c r="P69" i="35"/>
  <c r="L69" i="35"/>
  <c r="AE68" i="35"/>
  <c r="W68" i="35"/>
  <c r="O68" i="35"/>
  <c r="H68" i="35"/>
  <c r="AB67" i="35"/>
  <c r="W67" i="35"/>
  <c r="T67" i="35"/>
  <c r="P67" i="35"/>
  <c r="M67" i="35"/>
  <c r="I67" i="35"/>
  <c r="G67" i="35"/>
  <c r="D67" i="35"/>
  <c r="AC66" i="35"/>
  <c r="AA66" i="35"/>
  <c r="W66" i="35"/>
  <c r="T66" i="35"/>
  <c r="Q66" i="35"/>
  <c r="O66" i="35"/>
  <c r="L66" i="35"/>
  <c r="H66" i="35"/>
  <c r="E66" i="35"/>
  <c r="AE65" i="35"/>
  <c r="AB65" i="35"/>
  <c r="X65" i="35"/>
  <c r="U65" i="35"/>
  <c r="S65" i="35"/>
  <c r="P65" i="35"/>
  <c r="L65" i="35"/>
  <c r="H65" i="35"/>
  <c r="E65" i="35"/>
  <c r="AE64" i="35"/>
  <c r="AA64" i="35"/>
  <c r="U64" i="35"/>
  <c r="S64" i="35"/>
  <c r="O64" i="35"/>
  <c r="L64" i="35"/>
  <c r="H64" i="35"/>
  <c r="E64" i="35"/>
  <c r="AC63" i="35"/>
  <c r="AA63" i="35"/>
  <c r="W63" i="35"/>
  <c r="T63" i="35"/>
  <c r="Q63" i="35"/>
  <c r="O63" i="35"/>
  <c r="M63" i="35"/>
  <c r="I63" i="35"/>
  <c r="G63" i="35"/>
  <c r="D63" i="35"/>
  <c r="AB62" i="35"/>
  <c r="X62" i="35"/>
  <c r="U62" i="35"/>
  <c r="S62" i="35"/>
  <c r="O62" i="35"/>
  <c r="L62" i="35"/>
  <c r="H62" i="35"/>
  <c r="G62" i="35"/>
  <c r="E62" i="35"/>
  <c r="AB61" i="35"/>
  <c r="AA61" i="35"/>
  <c r="W61" i="35"/>
  <c r="U61" i="35"/>
  <c r="T61" i="35"/>
  <c r="P61" i="35"/>
  <c r="M61" i="35"/>
  <c r="L61" i="35"/>
  <c r="H61" i="35"/>
  <c r="G61" i="35"/>
  <c r="D61" i="35"/>
  <c r="AE60" i="35"/>
  <c r="AB60" i="35"/>
  <c r="AA60" i="35"/>
  <c r="W60" i="35"/>
  <c r="U60" i="35"/>
  <c r="T60" i="35"/>
  <c r="Q60" i="35"/>
  <c r="P60" i="35"/>
  <c r="O60" i="35"/>
  <c r="L60" i="35"/>
  <c r="I60" i="35"/>
  <c r="H60" i="35"/>
  <c r="E60" i="35"/>
  <c r="D60" i="35"/>
  <c r="AE59" i="35"/>
  <c r="AA59" i="35"/>
  <c r="X59" i="35"/>
  <c r="U59" i="35"/>
  <c r="T59" i="35"/>
  <c r="S59" i="35"/>
  <c r="O59" i="35"/>
  <c r="M59" i="35"/>
  <c r="I59" i="35"/>
  <c r="H59" i="35"/>
  <c r="G59" i="35"/>
  <c r="D59" i="35"/>
  <c r="AC58" i="35"/>
  <c r="AB58" i="35"/>
  <c r="W58" i="35"/>
  <c r="U58" i="35"/>
  <c r="T58" i="35"/>
  <c r="P58" i="35"/>
  <c r="O58" i="35"/>
  <c r="M58" i="35"/>
  <c r="I58" i="35"/>
  <c r="H58" i="35"/>
  <c r="G58" i="35"/>
  <c r="D58" i="35"/>
  <c r="AC57" i="35"/>
  <c r="AB57" i="35"/>
  <c r="W57" i="35"/>
  <c r="U57" i="35"/>
  <c r="S57" i="35"/>
  <c r="P57" i="35"/>
  <c r="M57" i="35"/>
  <c r="I57" i="35"/>
  <c r="H57" i="35"/>
  <c r="G57" i="35"/>
  <c r="D57" i="35"/>
  <c r="AE56" i="35"/>
  <c r="AB56" i="35"/>
  <c r="X56" i="35"/>
  <c r="W56" i="35"/>
  <c r="U56" i="35"/>
  <c r="S56" i="35"/>
  <c r="Q56" i="35"/>
  <c r="P56" i="35"/>
  <c r="L56" i="35"/>
  <c r="I56" i="35"/>
  <c r="G56" i="35"/>
  <c r="E56" i="35"/>
  <c r="D56" i="35"/>
  <c r="AE55" i="35"/>
  <c r="AC55" i="35"/>
  <c r="AB55" i="35"/>
  <c r="AA55" i="35"/>
  <c r="X55" i="35"/>
  <c r="W55" i="35"/>
  <c r="U55" i="35"/>
  <c r="S55" i="35"/>
  <c r="Q55" i="35"/>
  <c r="P55" i="35"/>
  <c r="M55" i="35"/>
  <c r="L55" i="35"/>
  <c r="I55" i="35"/>
  <c r="G55" i="35"/>
  <c r="E55" i="35"/>
  <c r="D55" i="35"/>
  <c r="AC54" i="35"/>
  <c r="AB54" i="35"/>
  <c r="AA54" i="35"/>
  <c r="W54" i="35"/>
  <c r="U54" i="35"/>
  <c r="S54" i="35"/>
  <c r="Q54" i="35"/>
  <c r="P54" i="35"/>
  <c r="M54" i="35"/>
  <c r="L54" i="35"/>
  <c r="I54" i="35"/>
  <c r="G54" i="35"/>
  <c r="E54" i="35"/>
  <c r="D54" i="35"/>
  <c r="AC46" i="35"/>
  <c r="P43" i="35"/>
  <c r="P40" i="35"/>
  <c r="X39" i="35"/>
  <c r="E36" i="35"/>
  <c r="U35" i="35"/>
  <c r="U34" i="35"/>
  <c r="E32" i="35"/>
  <c r="X31" i="35"/>
  <c r="U31" i="35"/>
  <c r="AD30" i="35"/>
  <c r="Z30" i="35"/>
  <c r="X30" i="35"/>
  <c r="J30" i="35"/>
  <c r="F30" i="35"/>
  <c r="U32" i="35"/>
  <c r="H38" i="35"/>
  <c r="D115" i="33"/>
  <c r="D114" i="33"/>
  <c r="D113" i="33"/>
  <c r="D112" i="33"/>
  <c r="D111" i="33"/>
  <c r="D110" i="33"/>
  <c r="D109" i="33"/>
  <c r="D108" i="33"/>
  <c r="D107" i="33"/>
  <c r="D106" i="33"/>
  <c r="D105" i="33"/>
  <c r="D104" i="33"/>
  <c r="D103" i="33"/>
  <c r="D102" i="33"/>
  <c r="D101" i="33"/>
  <c r="D100" i="33"/>
  <c r="D99" i="33"/>
  <c r="AE98" i="33"/>
  <c r="AD98" i="33"/>
  <c r="AC98" i="33"/>
  <c r="AB98" i="33"/>
  <c r="AA98" i="33"/>
  <c r="Z98" i="33"/>
  <c r="X98" i="33"/>
  <c r="W98" i="33"/>
  <c r="V98" i="33"/>
  <c r="U98" i="33"/>
  <c r="T98" i="33"/>
  <c r="S98" i="33"/>
  <c r="Q98" i="33"/>
  <c r="P98" i="33"/>
  <c r="O98" i="33"/>
  <c r="N98" i="33"/>
  <c r="M98" i="33"/>
  <c r="L98" i="33"/>
  <c r="J98" i="33"/>
  <c r="I98" i="33"/>
  <c r="H98" i="33"/>
  <c r="G98" i="33"/>
  <c r="F98" i="33"/>
  <c r="E98" i="33"/>
  <c r="D116" i="32"/>
  <c r="D115" i="32"/>
  <c r="D114" i="32"/>
  <c r="D113" i="32"/>
  <c r="D112" i="32"/>
  <c r="D111" i="32"/>
  <c r="D110" i="32"/>
  <c r="D109" i="32"/>
  <c r="D108" i="32"/>
  <c r="D107" i="32"/>
  <c r="D106" i="32"/>
  <c r="D105" i="32"/>
  <c r="D104" i="32"/>
  <c r="D103" i="32"/>
  <c r="D102" i="32"/>
  <c r="D101" i="32"/>
  <c r="D100" i="32"/>
  <c r="AE99" i="32"/>
  <c r="AD99" i="32"/>
  <c r="AC99" i="32"/>
  <c r="AB99" i="32"/>
  <c r="AA99" i="32"/>
  <c r="Z99" i="32"/>
  <c r="X99" i="32"/>
  <c r="W99" i="32"/>
  <c r="V99" i="32"/>
  <c r="U99" i="32"/>
  <c r="T99" i="32"/>
  <c r="S99" i="32"/>
  <c r="Q99" i="32"/>
  <c r="P99" i="32"/>
  <c r="O99" i="32"/>
  <c r="N99" i="32"/>
  <c r="M99" i="32"/>
  <c r="L99" i="32"/>
  <c r="J99" i="32"/>
  <c r="I99" i="32"/>
  <c r="H99" i="32"/>
  <c r="G99" i="32"/>
  <c r="F99" i="32"/>
  <c r="E99" i="32"/>
  <c r="C11" i="1"/>
  <c r="C32" i="1"/>
  <c r="C30" i="1"/>
  <c r="C27" i="1"/>
  <c r="C26" i="1"/>
  <c r="C25" i="1"/>
  <c r="C24" i="1"/>
  <c r="C23" i="1"/>
  <c r="C22" i="1"/>
  <c r="C17" i="1"/>
  <c r="C8" i="1"/>
  <c r="C14" i="1"/>
  <c r="C13" i="1"/>
  <c r="C12" i="1"/>
  <c r="D98" i="33" l="1"/>
  <c r="D99" i="32"/>
  <c r="O40" i="35"/>
  <c r="E70" i="35"/>
  <c r="M69" i="35"/>
  <c r="E69" i="35"/>
  <c r="Q68" i="35"/>
  <c r="I68" i="35"/>
  <c r="M65" i="35"/>
  <c r="E40" i="35"/>
  <c r="X42" i="35"/>
  <c r="AA56" i="35"/>
  <c r="AE54" i="35"/>
  <c r="W32" i="35"/>
  <c r="AC37" i="35"/>
  <c r="AC42" i="35"/>
  <c r="E68" i="35"/>
  <c r="S68" i="35"/>
  <c r="G69" i="35"/>
  <c r="AA69" i="35"/>
  <c r="N33" i="35"/>
  <c r="G30" i="35"/>
  <c r="AD35" i="35"/>
  <c r="E43" i="35"/>
  <c r="E47" i="35"/>
  <c r="M62" i="35"/>
  <c r="AA62" i="35"/>
  <c r="E63" i="35"/>
  <c r="U63" i="35"/>
  <c r="D64" i="35"/>
  <c r="I64" i="35"/>
  <c r="W64" i="35"/>
  <c r="D65" i="35"/>
  <c r="I65" i="35"/>
  <c r="O65" i="35"/>
  <c r="AA65" i="35"/>
  <c r="D66" i="35"/>
  <c r="I66" i="35"/>
  <c r="U66" i="35"/>
  <c r="E67" i="35"/>
  <c r="S67" i="35"/>
  <c r="M68" i="35"/>
  <c r="I69" i="35"/>
  <c r="AC69" i="35"/>
  <c r="I70" i="35"/>
  <c r="U70" i="35"/>
  <c r="AD39" i="35"/>
  <c r="F42" i="35"/>
  <c r="F47" i="35"/>
  <c r="Z47" i="35"/>
  <c r="U30" i="35"/>
  <c r="G31" i="35"/>
  <c r="F32" i="35"/>
  <c r="G35" i="35"/>
  <c r="AD36" i="35"/>
  <c r="X46" i="35"/>
  <c r="P47" i="35"/>
  <c r="O54" i="35"/>
  <c r="M56" i="35"/>
  <c r="E57" i="35"/>
  <c r="E58" i="35"/>
  <c r="S58" i="35"/>
  <c r="E59" i="35"/>
  <c r="G60" i="35"/>
  <c r="M60" i="35"/>
  <c r="D62" i="35"/>
  <c r="W62" i="35"/>
  <c r="S63" i="35"/>
  <c r="G65" i="35"/>
  <c r="G66" i="35"/>
  <c r="S66" i="35"/>
  <c r="D68" i="35"/>
  <c r="J53" i="35"/>
  <c r="AB32" i="35"/>
  <c r="T32" i="35"/>
  <c r="P46" i="35"/>
  <c r="L36" i="35"/>
  <c r="AD45" i="35"/>
  <c r="F31" i="35"/>
  <c r="O32" i="35"/>
  <c r="G34" i="35"/>
  <c r="F35" i="35"/>
  <c r="Z35" i="35"/>
  <c r="O36" i="35"/>
  <c r="N37" i="35"/>
  <c r="J40" i="35"/>
  <c r="AD42" i="35"/>
  <c r="O43" i="35"/>
  <c r="F46" i="35"/>
  <c r="Z54" i="35"/>
  <c r="AD54" i="35"/>
  <c r="J55" i="35"/>
  <c r="F60" i="35"/>
  <c r="J60" i="35"/>
  <c r="F62" i="35"/>
  <c r="AD69" i="35"/>
  <c r="AE70" i="35"/>
  <c r="AA70" i="35"/>
  <c r="W70" i="35"/>
  <c r="S70" i="35"/>
  <c r="O70" i="35"/>
  <c r="W69" i="35"/>
  <c r="S69" i="35"/>
  <c r="O69" i="35"/>
  <c r="J31" i="35"/>
  <c r="Z34" i="35"/>
  <c r="O35" i="35"/>
  <c r="N38" i="35"/>
  <c r="F43" i="35"/>
  <c r="AD43" i="35"/>
  <c r="O47" i="35"/>
  <c r="F57" i="35"/>
  <c r="F63" i="35"/>
  <c r="G68" i="35"/>
  <c r="U68" i="35"/>
  <c r="V69" i="35"/>
  <c r="AC70" i="35"/>
  <c r="M70" i="35"/>
  <c r="O30" i="35"/>
  <c r="N32" i="35"/>
  <c r="AD34" i="35"/>
  <c r="F36" i="35"/>
  <c r="AD40" i="35"/>
  <c r="J43" i="35"/>
  <c r="F44" i="35"/>
  <c r="S36" i="35"/>
  <c r="O46" i="35"/>
  <c r="AC47" i="35"/>
  <c r="L45" i="35"/>
  <c r="P30" i="35"/>
  <c r="P31" i="35"/>
  <c r="X32" i="35"/>
  <c r="P34" i="35"/>
  <c r="P35" i="35"/>
  <c r="P36" i="35"/>
  <c r="T37" i="35"/>
  <c r="P38" i="35"/>
  <c r="L39" i="35"/>
  <c r="X40" i="35"/>
  <c r="P41" i="35"/>
  <c r="L42" i="35"/>
  <c r="X43" i="35"/>
  <c r="P45" i="35"/>
  <c r="L46" i="35"/>
  <c r="X47" i="35"/>
  <c r="AB38" i="35"/>
  <c r="T30" i="35"/>
  <c r="AC30" i="35"/>
  <c r="T31" i="35"/>
  <c r="AC31" i="35"/>
  <c r="S32" i="35"/>
  <c r="T34" i="35"/>
  <c r="AC34" i="35"/>
  <c r="T35" i="35"/>
  <c r="AC35" i="35"/>
  <c r="X37" i="35"/>
  <c r="U38" i="35"/>
  <c r="O39" i="35"/>
  <c r="L40" i="35"/>
  <c r="AC40" i="35"/>
  <c r="U41" i="35"/>
  <c r="O42" i="35"/>
  <c r="L43" i="35"/>
  <c r="AC43" i="35"/>
  <c r="T44" i="35"/>
  <c r="L47" i="35"/>
  <c r="P32" i="35"/>
  <c r="L30" i="35"/>
  <c r="L31" i="35"/>
  <c r="L34" i="35"/>
  <c r="L35" i="35"/>
  <c r="X36" i="35"/>
  <c r="P39" i="35"/>
  <c r="P42" i="35"/>
  <c r="D32" i="35"/>
  <c r="D36" i="35"/>
  <c r="T53" i="35"/>
  <c r="D44" i="35"/>
  <c r="D53" i="35"/>
  <c r="X53" i="35"/>
  <c r="D33" i="35"/>
  <c r="S53" i="35"/>
  <c r="D30" i="35"/>
  <c r="D34" i="35"/>
  <c r="D38" i="35"/>
  <c r="D39" i="35"/>
  <c r="D42" i="35"/>
  <c r="D46" i="35"/>
  <c r="F53" i="35"/>
  <c r="AC53" i="35"/>
  <c r="D31" i="35"/>
  <c r="D35" i="35"/>
  <c r="D37" i="35"/>
  <c r="D40" i="35"/>
  <c r="D41" i="35"/>
  <c r="D43" i="35"/>
  <c r="D45" i="35"/>
  <c r="D47" i="35"/>
  <c r="M47" i="35"/>
  <c r="M43" i="35"/>
  <c r="M40" i="35"/>
  <c r="M36" i="35"/>
  <c r="M45" i="35"/>
  <c r="M41" i="35"/>
  <c r="M38" i="35"/>
  <c r="M32" i="35"/>
  <c r="M46" i="35"/>
  <c r="M42" i="35"/>
  <c r="M39" i="35"/>
  <c r="M35" i="35"/>
  <c r="M31" i="35"/>
  <c r="AE47" i="35"/>
  <c r="AE43" i="35"/>
  <c r="AE40" i="35"/>
  <c r="AE36" i="35"/>
  <c r="AE53" i="35"/>
  <c r="AE45" i="35"/>
  <c r="AE41" i="35"/>
  <c r="AE32" i="35"/>
  <c r="AE46" i="35"/>
  <c r="AE42" i="35"/>
  <c r="AE39" i="35"/>
  <c r="AE31" i="35"/>
  <c r="Q30" i="35"/>
  <c r="M33" i="35"/>
  <c r="AE33" i="35"/>
  <c r="H34" i="35"/>
  <c r="AA34" i="35"/>
  <c r="AE37" i="35"/>
  <c r="W40" i="35"/>
  <c r="W43" i="35"/>
  <c r="S44" i="35"/>
  <c r="W47" i="35"/>
  <c r="M30" i="35"/>
  <c r="AE30" i="35"/>
  <c r="W33" i="35"/>
  <c r="V34" i="35"/>
  <c r="M37" i="35"/>
  <c r="V39" i="35"/>
  <c r="V42" i="35"/>
  <c r="AA47" i="35"/>
  <c r="AA43" i="35"/>
  <c r="AA40" i="35"/>
  <c r="AA36" i="35"/>
  <c r="AA46" i="35"/>
  <c r="AA42" i="35"/>
  <c r="AA39" i="35"/>
  <c r="AA32" i="35"/>
  <c r="AA53" i="35"/>
  <c r="AA35" i="35"/>
  <c r="AA31" i="35"/>
  <c r="AA44" i="35"/>
  <c r="AA41" i="35"/>
  <c r="AA45" i="35"/>
  <c r="H47" i="35"/>
  <c r="H43" i="35"/>
  <c r="H40" i="35"/>
  <c r="H36" i="35"/>
  <c r="H46" i="35"/>
  <c r="H42" i="35"/>
  <c r="H39" i="35"/>
  <c r="H32" i="35"/>
  <c r="H35" i="35"/>
  <c r="H31" i="35"/>
  <c r="H53" i="35"/>
  <c r="H44" i="35"/>
  <c r="Q43" i="35"/>
  <c r="Q40" i="35"/>
  <c r="Q53" i="35"/>
  <c r="Q37" i="35"/>
  <c r="Q32" i="35"/>
  <c r="Q45" i="35"/>
  <c r="Q31" i="35"/>
  <c r="Q42" i="35"/>
  <c r="V47" i="35"/>
  <c r="V40" i="35"/>
  <c r="V32" i="35"/>
  <c r="V53" i="35"/>
  <c r="V37" i="35"/>
  <c r="V35" i="35"/>
  <c r="V31" i="35"/>
  <c r="V41" i="35"/>
  <c r="H30" i="35"/>
  <c r="AA30" i="35"/>
  <c r="Q33" i="35"/>
  <c r="AA33" i="35"/>
  <c r="AA37" i="35"/>
  <c r="H41" i="35"/>
  <c r="H45" i="35"/>
  <c r="E46" i="35"/>
  <c r="E42" i="35"/>
  <c r="E39" i="35"/>
  <c r="E53" i="35"/>
  <c r="E44" i="35"/>
  <c r="E37" i="35"/>
  <c r="E35" i="35"/>
  <c r="E31" i="35"/>
  <c r="E45" i="35"/>
  <c r="E41" i="35"/>
  <c r="E38" i="35"/>
  <c r="E34" i="35"/>
  <c r="E30" i="35"/>
  <c r="I46" i="35"/>
  <c r="I42" i="35"/>
  <c r="I39" i="35"/>
  <c r="I47" i="35"/>
  <c r="I43" i="35"/>
  <c r="I40" i="35"/>
  <c r="I36" i="35"/>
  <c r="I35" i="35"/>
  <c r="I31" i="35"/>
  <c r="I45" i="35"/>
  <c r="I53" i="35"/>
  <c r="I44" i="35"/>
  <c r="I37" i="35"/>
  <c r="I34" i="35"/>
  <c r="I30" i="35"/>
  <c r="I41" i="35"/>
  <c r="N46" i="35"/>
  <c r="N42" i="35"/>
  <c r="N39" i="35"/>
  <c r="N35" i="35"/>
  <c r="N31" i="35"/>
  <c r="N53" i="35"/>
  <c r="N44" i="35"/>
  <c r="N47" i="35"/>
  <c r="N43" i="35"/>
  <c r="N40" i="35"/>
  <c r="N36" i="35"/>
  <c r="N34" i="35"/>
  <c r="N30" i="35"/>
  <c r="S46" i="35"/>
  <c r="S42" i="35"/>
  <c r="S39" i="35"/>
  <c r="S45" i="35"/>
  <c r="S41" i="35"/>
  <c r="S38" i="35"/>
  <c r="S35" i="35"/>
  <c r="S31" i="35"/>
  <c r="S47" i="35"/>
  <c r="S43" i="35"/>
  <c r="S40" i="35"/>
  <c r="S34" i="35"/>
  <c r="S30" i="35"/>
  <c r="W46" i="35"/>
  <c r="W42" i="35"/>
  <c r="W39" i="35"/>
  <c r="W53" i="35"/>
  <c r="W44" i="35"/>
  <c r="W37" i="35"/>
  <c r="W35" i="35"/>
  <c r="W31" i="35"/>
  <c r="W45" i="35"/>
  <c r="W41" i="35"/>
  <c r="W38" i="35"/>
  <c r="W34" i="35"/>
  <c r="W30" i="35"/>
  <c r="AB46" i="35"/>
  <c r="AB42" i="35"/>
  <c r="AB39" i="35"/>
  <c r="AB47" i="35"/>
  <c r="AB43" i="35"/>
  <c r="AB40" i="35"/>
  <c r="AB36" i="35"/>
  <c r="AB35" i="35"/>
  <c r="AB31" i="35"/>
  <c r="AB41" i="35"/>
  <c r="AB53" i="35"/>
  <c r="AB44" i="35"/>
  <c r="AB37" i="35"/>
  <c r="AB34" i="35"/>
  <c r="AB30" i="35"/>
  <c r="AB45" i="35"/>
  <c r="V30" i="35"/>
  <c r="I33" i="35"/>
  <c r="S33" i="35"/>
  <c r="AB33" i="35"/>
  <c r="M34" i="35"/>
  <c r="H37" i="35"/>
  <c r="S37" i="35"/>
  <c r="I38" i="35"/>
  <c r="N41" i="35"/>
  <c r="M44" i="35"/>
  <c r="N45" i="35"/>
  <c r="M53" i="35"/>
  <c r="F45" i="35"/>
  <c r="F41" i="35"/>
  <c r="F38" i="35"/>
  <c r="J45" i="35"/>
  <c r="O45" i="35"/>
  <c r="O41" i="35"/>
  <c r="T45" i="35"/>
  <c r="T41" i="35"/>
  <c r="T38" i="35"/>
  <c r="X45" i="35"/>
  <c r="X38" i="35"/>
  <c r="G32" i="35"/>
  <c r="L32" i="35"/>
  <c r="Z32" i="35"/>
  <c r="AD32" i="35"/>
  <c r="F33" i="35"/>
  <c r="J33" i="35"/>
  <c r="T33" i="35"/>
  <c r="X33" i="35"/>
  <c r="G36" i="35"/>
  <c r="T36" i="35"/>
  <c r="Z36" i="35"/>
  <c r="O37" i="35"/>
  <c r="L38" i="35"/>
  <c r="AD38" i="35"/>
  <c r="G39" i="35"/>
  <c r="T39" i="35"/>
  <c r="Z39" i="35"/>
  <c r="G40" i="35"/>
  <c r="T40" i="35"/>
  <c r="Z40" i="35"/>
  <c r="L41" i="35"/>
  <c r="AD41" i="35"/>
  <c r="G42" i="35"/>
  <c r="T42" i="35"/>
  <c r="Z42" i="35"/>
  <c r="G43" i="35"/>
  <c r="T43" i="35"/>
  <c r="Z43" i="35"/>
  <c r="G46" i="35"/>
  <c r="T46" i="35"/>
  <c r="Z46" i="35"/>
  <c r="T47" i="35"/>
  <c r="O53" i="35"/>
  <c r="G53" i="35"/>
  <c r="G44" i="35"/>
  <c r="G37" i="35"/>
  <c r="L53" i="35"/>
  <c r="L44" i="35"/>
  <c r="L37" i="35"/>
  <c r="P53" i="35"/>
  <c r="P44" i="35"/>
  <c r="P37" i="35"/>
  <c r="U53" i="35"/>
  <c r="U44" i="35"/>
  <c r="U37" i="35"/>
  <c r="Z53" i="35"/>
  <c r="Z44" i="35"/>
  <c r="Z37" i="35"/>
  <c r="AD53" i="35"/>
  <c r="AD44" i="35"/>
  <c r="AD37" i="35"/>
  <c r="G33" i="35"/>
  <c r="L33" i="35"/>
  <c r="P33" i="35"/>
  <c r="U33" i="35"/>
  <c r="Z33" i="35"/>
  <c r="AD33" i="35"/>
  <c r="U36" i="35"/>
  <c r="G38" i="35"/>
  <c r="Z38" i="35"/>
  <c r="U39" i="35"/>
  <c r="U40" i="35"/>
  <c r="G41" i="35"/>
  <c r="Z41" i="35"/>
  <c r="U42" i="35"/>
  <c r="U43" i="35"/>
  <c r="G45" i="35"/>
  <c r="Z45" i="35"/>
  <c r="U46" i="35"/>
  <c r="U47" i="35"/>
  <c r="D76" i="35"/>
  <c r="D92" i="18" l="1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H75" i="18"/>
  <c r="G75" i="18"/>
  <c r="F75" i="18"/>
  <c r="E75" i="18"/>
  <c r="D75" i="18" l="1"/>
  <c r="L76" i="32" l="1"/>
  <c r="L77" i="32"/>
  <c r="L78" i="32"/>
  <c r="L79" i="32"/>
  <c r="L80" i="32"/>
  <c r="L81" i="32"/>
  <c r="L82" i="32"/>
  <c r="L83" i="32"/>
  <c r="L84" i="32"/>
  <c r="L85" i="32"/>
  <c r="L86" i="32"/>
  <c r="L87" i="32"/>
  <c r="L88" i="32"/>
  <c r="L89" i="32"/>
  <c r="L90" i="32"/>
  <c r="L91" i="32"/>
  <c r="L92" i="32"/>
  <c r="L93" i="32"/>
  <c r="L53" i="32"/>
  <c r="L54" i="32"/>
  <c r="L55" i="32"/>
  <c r="L56" i="32"/>
  <c r="L57" i="32"/>
  <c r="L58" i="32"/>
  <c r="L59" i="32"/>
  <c r="L60" i="32"/>
  <c r="L61" i="32"/>
  <c r="L62" i="32"/>
  <c r="L63" i="32"/>
  <c r="L64" i="32"/>
  <c r="L65" i="32"/>
  <c r="L66" i="32"/>
  <c r="L67" i="32"/>
  <c r="L68" i="32"/>
  <c r="L69" i="32"/>
  <c r="L70" i="32"/>
  <c r="E6" i="34" l="1"/>
  <c r="E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85" i="33"/>
  <c r="Q69" i="33" l="1"/>
  <c r="L69" i="33"/>
  <c r="V68" i="33"/>
  <c r="Z67" i="33"/>
  <c r="G67" i="33"/>
  <c r="AD66" i="33"/>
  <c r="V66" i="33"/>
  <c r="AA65" i="33"/>
  <c r="G65" i="33"/>
  <c r="AE64" i="33"/>
  <c r="AD63" i="33"/>
  <c r="AA62" i="33"/>
  <c r="L62" i="33"/>
  <c r="G62" i="33"/>
  <c r="AE61" i="33"/>
  <c r="G60" i="33"/>
  <c r="AE59" i="33"/>
  <c r="AD59" i="33"/>
  <c r="U59" i="33"/>
  <c r="L59" i="33"/>
  <c r="G59" i="33"/>
  <c r="P58" i="33"/>
  <c r="L58" i="33"/>
  <c r="G58" i="33"/>
  <c r="L57" i="33"/>
  <c r="G57" i="33"/>
  <c r="AE56" i="33"/>
  <c r="AD56" i="33"/>
  <c r="V56" i="33"/>
  <c r="P56" i="33"/>
  <c r="L56" i="33"/>
  <c r="G56" i="33"/>
  <c r="AD55" i="33"/>
  <c r="AA55" i="33"/>
  <c r="U55" i="33"/>
  <c r="Q55" i="33"/>
  <c r="P55" i="33"/>
  <c r="L55" i="33"/>
  <c r="H55" i="33"/>
  <c r="AE54" i="33"/>
  <c r="V54" i="33"/>
  <c r="M54" i="33"/>
  <c r="AD53" i="33"/>
  <c r="Z53" i="33"/>
  <c r="P53" i="33"/>
  <c r="L53" i="33"/>
  <c r="G53" i="33"/>
  <c r="AD52" i="33"/>
  <c r="AA52" i="33"/>
  <c r="U52" i="33"/>
  <c r="P52" i="33"/>
  <c r="L52" i="33"/>
  <c r="AD90" i="33"/>
  <c r="AB90" i="33"/>
  <c r="X90" i="33"/>
  <c r="S90" i="33"/>
  <c r="O90" i="33"/>
  <c r="L90" i="33"/>
  <c r="F90" i="33"/>
  <c r="AE89" i="33"/>
  <c r="AC89" i="33"/>
  <c r="AA89" i="33"/>
  <c r="V89" i="33"/>
  <c r="U89" i="33"/>
  <c r="T89" i="33"/>
  <c r="P89" i="33"/>
  <c r="O89" i="33"/>
  <c r="M89" i="33"/>
  <c r="J89" i="33"/>
  <c r="H89" i="33"/>
  <c r="G89" i="33"/>
  <c r="D89" i="33"/>
  <c r="U88" i="33"/>
  <c r="H88" i="33"/>
  <c r="AC86" i="33"/>
  <c r="W86" i="33"/>
  <c r="U86" i="33"/>
  <c r="T86" i="33"/>
  <c r="O86" i="33"/>
  <c r="N86" i="33"/>
  <c r="J86" i="33"/>
  <c r="G86" i="33"/>
  <c r="AB85" i="33"/>
  <c r="S85" i="33"/>
  <c r="L85" i="33"/>
  <c r="D85" i="33"/>
  <c r="AD83" i="33"/>
  <c r="AB83" i="33"/>
  <c r="X83" i="33"/>
  <c r="U83" i="33"/>
  <c r="T83" i="33"/>
  <c r="O83" i="33"/>
  <c r="N83" i="33"/>
  <c r="L83" i="33"/>
  <c r="G83" i="33"/>
  <c r="F83" i="33"/>
  <c r="AE82" i="33"/>
  <c r="AD82" i="33"/>
  <c r="AC82" i="33"/>
  <c r="Z82" i="33"/>
  <c r="X82" i="33"/>
  <c r="V82" i="33"/>
  <c r="T82" i="33"/>
  <c r="Q82" i="33"/>
  <c r="P82" i="33"/>
  <c r="M82" i="33"/>
  <c r="L82" i="33"/>
  <c r="J82" i="33"/>
  <c r="H82" i="33"/>
  <c r="G82" i="33"/>
  <c r="F82" i="33"/>
  <c r="D82" i="33"/>
  <c r="AE81" i="33"/>
  <c r="S81" i="33"/>
  <c r="M81" i="33"/>
  <c r="G81" i="33"/>
  <c r="AD79" i="33"/>
  <c r="AC79" i="33"/>
  <c r="AB79" i="33"/>
  <c r="X79" i="33"/>
  <c r="W79" i="33"/>
  <c r="U79" i="33"/>
  <c r="S79" i="33"/>
  <c r="P79" i="33"/>
  <c r="O79" i="33"/>
  <c r="L79" i="33"/>
  <c r="J79" i="33"/>
  <c r="I79" i="33"/>
  <c r="F79" i="33"/>
  <c r="AE78" i="33"/>
  <c r="AD78" i="33"/>
  <c r="AC78" i="33"/>
  <c r="AA78" i="33"/>
  <c r="X78" i="33"/>
  <c r="V78" i="33"/>
  <c r="U78" i="33"/>
  <c r="T78" i="33"/>
  <c r="Q78" i="33"/>
  <c r="P78" i="33"/>
  <c r="O78" i="33"/>
  <c r="M78" i="33"/>
  <c r="L78" i="33"/>
  <c r="H78" i="33"/>
  <c r="G78" i="33"/>
  <c r="F78" i="33"/>
  <c r="D78" i="33"/>
  <c r="AD77" i="33"/>
  <c r="W77" i="33"/>
  <c r="Q77" i="33"/>
  <c r="L77" i="33"/>
  <c r="E77" i="33"/>
  <c r="AB92" i="33"/>
  <c r="AC91" i="33"/>
  <c r="AD88" i="33"/>
  <c r="V87" i="33"/>
  <c r="Z85" i="33"/>
  <c r="AC84" i="33"/>
  <c r="AB80" i="33"/>
  <c r="AB78" i="33"/>
  <c r="AC56" i="33"/>
  <c r="AB54" i="33"/>
  <c r="X59" i="33"/>
  <c r="W57" i="33"/>
  <c r="T60" i="33"/>
  <c r="S63" i="33"/>
  <c r="O66" i="33"/>
  <c r="N67" i="33"/>
  <c r="J60" i="33"/>
  <c r="I65" i="33"/>
  <c r="F54" i="33"/>
  <c r="J78" i="32"/>
  <c r="T78" i="32"/>
  <c r="AC78" i="32"/>
  <c r="S79" i="32"/>
  <c r="U80" i="32"/>
  <c r="P84" i="32"/>
  <c r="T91" i="32"/>
  <c r="AE56" i="32"/>
  <c r="AD61" i="32"/>
  <c r="O54" i="32"/>
  <c r="AB92" i="32"/>
  <c r="I92" i="32"/>
  <c r="N86" i="32"/>
  <c r="AA83" i="32"/>
  <c r="H83" i="32"/>
  <c r="S82" i="32"/>
  <c r="AE79" i="32"/>
  <c r="I79" i="32"/>
  <c r="S92" i="32"/>
  <c r="AD90" i="32"/>
  <c r="I88" i="32"/>
  <c r="U87" i="32"/>
  <c r="AE83" i="32"/>
  <c r="T81" i="32"/>
  <c r="V79" i="32"/>
  <c r="X77" i="32"/>
  <c r="W55" i="32"/>
  <c r="U57" i="32"/>
  <c r="AD76" i="33" l="1"/>
  <c r="Z76" i="33"/>
  <c r="U76" i="33"/>
  <c r="P76" i="33"/>
  <c r="L76" i="33"/>
  <c r="G76" i="33"/>
  <c r="F76" i="33"/>
  <c r="M76" i="33"/>
  <c r="S76" i="33"/>
  <c r="X76" i="33"/>
  <c r="AE76" i="33"/>
  <c r="H77" i="33"/>
  <c r="N77" i="33"/>
  <c r="U77" i="33"/>
  <c r="AA77" i="33"/>
  <c r="H80" i="33"/>
  <c r="N80" i="33"/>
  <c r="T80" i="33"/>
  <c r="AA80" i="33"/>
  <c r="D81" i="33"/>
  <c r="I81" i="33"/>
  <c r="P81" i="33"/>
  <c r="V81" i="33"/>
  <c r="AB81" i="33"/>
  <c r="D84" i="33"/>
  <c r="J84" i="33"/>
  <c r="T84" i="33"/>
  <c r="AB84" i="33"/>
  <c r="G85" i="33"/>
  <c r="P85" i="33"/>
  <c r="W85" i="33"/>
  <c r="AE85" i="33"/>
  <c r="F87" i="33"/>
  <c r="S87" i="33"/>
  <c r="AE87" i="33"/>
  <c r="N88" i="33"/>
  <c r="AA88" i="33"/>
  <c r="N91" i="33"/>
  <c r="AA91" i="33"/>
  <c r="I92" i="33"/>
  <c r="V92" i="33"/>
  <c r="F52" i="33"/>
  <c r="J53" i="33"/>
  <c r="T53" i="33"/>
  <c r="X54" i="33"/>
  <c r="O57" i="33"/>
  <c r="AB58" i="33"/>
  <c r="F61" i="33"/>
  <c r="J63" i="33"/>
  <c r="F64" i="33"/>
  <c r="F66" i="33"/>
  <c r="D58" i="33"/>
  <c r="H67" i="33"/>
  <c r="H63" i="33"/>
  <c r="H60" i="33"/>
  <c r="H68" i="33"/>
  <c r="H61" i="33"/>
  <c r="H58" i="33"/>
  <c r="H57" i="33"/>
  <c r="H53" i="33"/>
  <c r="H65" i="33"/>
  <c r="H62" i="33"/>
  <c r="H54" i="33"/>
  <c r="H69" i="33"/>
  <c r="H66" i="33"/>
  <c r="H64" i="33"/>
  <c r="H59" i="33"/>
  <c r="H56" i="33"/>
  <c r="M67" i="33"/>
  <c r="M63" i="33"/>
  <c r="M60" i="33"/>
  <c r="M69" i="33"/>
  <c r="M66" i="33"/>
  <c r="M57" i="33"/>
  <c r="M53" i="33"/>
  <c r="M64" i="33"/>
  <c r="M61" i="33"/>
  <c r="M59" i="33"/>
  <c r="M68" i="33"/>
  <c r="M65" i="33"/>
  <c r="M62" i="33"/>
  <c r="M58" i="33"/>
  <c r="M55" i="33"/>
  <c r="M52" i="33"/>
  <c r="M75" i="33"/>
  <c r="Q67" i="33"/>
  <c r="Q63" i="33"/>
  <c r="Q60" i="33"/>
  <c r="Q68" i="33"/>
  <c r="Q65" i="33"/>
  <c r="Q53" i="33"/>
  <c r="Q62" i="33"/>
  <c r="Q58" i="33"/>
  <c r="Q56" i="33"/>
  <c r="Q66" i="33"/>
  <c r="Q64" i="33"/>
  <c r="Q61" i="33"/>
  <c r="Q59" i="33"/>
  <c r="Q57" i="33"/>
  <c r="Q54" i="33"/>
  <c r="Q75" i="33"/>
  <c r="V67" i="33"/>
  <c r="V63" i="33"/>
  <c r="V60" i="33"/>
  <c r="V69" i="33"/>
  <c r="V64" i="33"/>
  <c r="V62" i="33"/>
  <c r="V59" i="33"/>
  <c r="V53" i="33"/>
  <c r="V61" i="33"/>
  <c r="V57" i="33"/>
  <c r="V55" i="33"/>
  <c r="V52" i="33"/>
  <c r="V65" i="33"/>
  <c r="V58" i="33"/>
  <c r="V75" i="33"/>
  <c r="AA67" i="33"/>
  <c r="AA63" i="33"/>
  <c r="AA60" i="33"/>
  <c r="AA68" i="33"/>
  <c r="AA61" i="33"/>
  <c r="AA58" i="33"/>
  <c r="AA53" i="33"/>
  <c r="AA69" i="33"/>
  <c r="AA54" i="33"/>
  <c r="AA66" i="33"/>
  <c r="AA64" i="33"/>
  <c r="AA59" i="33"/>
  <c r="AA57" i="33"/>
  <c r="AA56" i="33"/>
  <c r="AA75" i="33"/>
  <c r="AE69" i="33"/>
  <c r="AE67" i="33"/>
  <c r="AE63" i="33"/>
  <c r="AE60" i="33"/>
  <c r="AE66" i="33"/>
  <c r="AE57" i="33"/>
  <c r="AE53" i="33"/>
  <c r="AE68" i="33"/>
  <c r="AE65" i="33"/>
  <c r="AE62" i="33"/>
  <c r="AE58" i="33"/>
  <c r="AE55" i="33"/>
  <c r="AE52" i="33"/>
  <c r="AE79" i="33"/>
  <c r="AA79" i="33"/>
  <c r="V79" i="33"/>
  <c r="Q79" i="33"/>
  <c r="M79" i="33"/>
  <c r="H79" i="33"/>
  <c r="D79" i="33"/>
  <c r="AE83" i="33"/>
  <c r="AA83" i="33"/>
  <c r="V83" i="33"/>
  <c r="Q83" i="33"/>
  <c r="M83" i="33"/>
  <c r="H83" i="33"/>
  <c r="D83" i="33"/>
  <c r="AC83" i="33"/>
  <c r="W83" i="33"/>
  <c r="P83" i="33"/>
  <c r="J83" i="33"/>
  <c r="D63" i="33"/>
  <c r="AE86" i="33"/>
  <c r="AA86" i="33"/>
  <c r="V86" i="33"/>
  <c r="Q86" i="33"/>
  <c r="M86" i="33"/>
  <c r="H86" i="33"/>
  <c r="D86" i="33"/>
  <c r="AB86" i="33"/>
  <c r="AD86" i="33"/>
  <c r="X86" i="33"/>
  <c r="S86" i="33"/>
  <c r="L86" i="33"/>
  <c r="F86" i="33"/>
  <c r="D67" i="33"/>
  <c r="AE90" i="33"/>
  <c r="AA90" i="33"/>
  <c r="V90" i="33"/>
  <c r="Q90" i="33"/>
  <c r="M90" i="33"/>
  <c r="H90" i="33"/>
  <c r="D90" i="33"/>
  <c r="AC90" i="33"/>
  <c r="W90" i="33"/>
  <c r="P90" i="33"/>
  <c r="J90" i="33"/>
  <c r="Z90" i="33"/>
  <c r="T90" i="33"/>
  <c r="N90" i="33"/>
  <c r="G90" i="33"/>
  <c r="S75" i="33"/>
  <c r="X75" i="33"/>
  <c r="H76" i="33"/>
  <c r="N76" i="33"/>
  <c r="T76" i="33"/>
  <c r="AA76" i="33"/>
  <c r="D77" i="33"/>
  <c r="I77" i="33"/>
  <c r="P77" i="33"/>
  <c r="V77" i="33"/>
  <c r="AB77" i="33"/>
  <c r="G79" i="33"/>
  <c r="N79" i="33"/>
  <c r="T79" i="33"/>
  <c r="D80" i="33"/>
  <c r="I80" i="33"/>
  <c r="O80" i="33"/>
  <c r="V80" i="33"/>
  <c r="L81" i="33"/>
  <c r="Q81" i="33"/>
  <c r="W81" i="33"/>
  <c r="AD81" i="33"/>
  <c r="I83" i="33"/>
  <c r="S83" i="33"/>
  <c r="N84" i="33"/>
  <c r="V84" i="33"/>
  <c r="I85" i="33"/>
  <c r="Q85" i="33"/>
  <c r="I86" i="33"/>
  <c r="P86" i="33"/>
  <c r="Z86" i="33"/>
  <c r="I87" i="33"/>
  <c r="Q88" i="33"/>
  <c r="I90" i="33"/>
  <c r="U90" i="33"/>
  <c r="Q91" i="33"/>
  <c r="M92" i="33"/>
  <c r="H52" i="33"/>
  <c r="Q52" i="33"/>
  <c r="W53" i="33"/>
  <c r="O54" i="33"/>
  <c r="D56" i="33"/>
  <c r="M56" i="33"/>
  <c r="O61" i="33"/>
  <c r="N64" i="33"/>
  <c r="E59" i="33"/>
  <c r="E52" i="33"/>
  <c r="E64" i="33"/>
  <c r="E62" i="33"/>
  <c r="E54" i="33"/>
  <c r="I66" i="33"/>
  <c r="I59" i="33"/>
  <c r="I69" i="33"/>
  <c r="I67" i="33"/>
  <c r="I64" i="33"/>
  <c r="I62" i="33"/>
  <c r="I56" i="33"/>
  <c r="I52" i="33"/>
  <c r="I63" i="33"/>
  <c r="I60" i="33"/>
  <c r="I58" i="33"/>
  <c r="I55" i="33"/>
  <c r="I61" i="33"/>
  <c r="I53" i="33"/>
  <c r="N66" i="33"/>
  <c r="N59" i="33"/>
  <c r="N68" i="33"/>
  <c r="N63" i="33"/>
  <c r="N61" i="33"/>
  <c r="N58" i="33"/>
  <c r="N56" i="33"/>
  <c r="N52" i="33"/>
  <c r="N69" i="33"/>
  <c r="N57" i="33"/>
  <c r="N54" i="33"/>
  <c r="N65" i="33"/>
  <c r="N62" i="33"/>
  <c r="N60" i="33"/>
  <c r="S66" i="33"/>
  <c r="S59" i="33"/>
  <c r="S67" i="33"/>
  <c r="S69" i="33"/>
  <c r="S60" i="33"/>
  <c r="S57" i="33"/>
  <c r="S56" i="33"/>
  <c r="S52" i="33"/>
  <c r="S68" i="33"/>
  <c r="S53" i="33"/>
  <c r="S64" i="33"/>
  <c r="S61" i="33"/>
  <c r="W66" i="33"/>
  <c r="W59" i="33"/>
  <c r="W68" i="33"/>
  <c r="W65" i="33"/>
  <c r="W56" i="33"/>
  <c r="W52" i="33"/>
  <c r="W67" i="33"/>
  <c r="W69" i="33"/>
  <c r="W63" i="33"/>
  <c r="W62" i="33"/>
  <c r="W60" i="33"/>
  <c r="W58" i="33"/>
  <c r="W54" i="33"/>
  <c r="AB66" i="33"/>
  <c r="AB59" i="33"/>
  <c r="AB69" i="33"/>
  <c r="AB67" i="33"/>
  <c r="AB64" i="33"/>
  <c r="AB62" i="33"/>
  <c r="AB56" i="33"/>
  <c r="AB52" i="33"/>
  <c r="AB55" i="33"/>
  <c r="AB68" i="33"/>
  <c r="AB61" i="33"/>
  <c r="AB57" i="33"/>
  <c r="AB65" i="33"/>
  <c r="AB53" i="33"/>
  <c r="D57" i="33"/>
  <c r="AD80" i="33"/>
  <c r="Z80" i="33"/>
  <c r="U80" i="33"/>
  <c r="P80" i="33"/>
  <c r="L80" i="33"/>
  <c r="G80" i="33"/>
  <c r="AD84" i="33"/>
  <c r="U84" i="33"/>
  <c r="P84" i="33"/>
  <c r="L84" i="33"/>
  <c r="G84" i="33"/>
  <c r="AE84" i="33"/>
  <c r="X84" i="33"/>
  <c r="S84" i="33"/>
  <c r="M84" i="33"/>
  <c r="F84" i="33"/>
  <c r="D64" i="33"/>
  <c r="AD87" i="33"/>
  <c r="Z87" i="33"/>
  <c r="U87" i="33"/>
  <c r="P87" i="33"/>
  <c r="L87" i="33"/>
  <c r="G87" i="33"/>
  <c r="AC87" i="33"/>
  <c r="W87" i="33"/>
  <c r="Q87" i="33"/>
  <c r="J87" i="33"/>
  <c r="E87" i="33"/>
  <c r="AA87" i="33"/>
  <c r="T87" i="33"/>
  <c r="N87" i="33"/>
  <c r="H87" i="33"/>
  <c r="AD91" i="33"/>
  <c r="U91" i="33"/>
  <c r="P91" i="33"/>
  <c r="L91" i="33"/>
  <c r="G91" i="33"/>
  <c r="AE91" i="33"/>
  <c r="X91" i="33"/>
  <c r="S91" i="33"/>
  <c r="M91" i="33"/>
  <c r="F91" i="33"/>
  <c r="D68" i="33"/>
  <c r="AB91" i="33"/>
  <c r="V91" i="33"/>
  <c r="O91" i="33"/>
  <c r="I91" i="33"/>
  <c r="D91" i="33"/>
  <c r="N75" i="33"/>
  <c r="D76" i="33"/>
  <c r="I76" i="33"/>
  <c r="O76" i="33"/>
  <c r="V76" i="33"/>
  <c r="AB76" i="33"/>
  <c r="J80" i="33"/>
  <c r="Q80" i="33"/>
  <c r="W80" i="33"/>
  <c r="AC80" i="33"/>
  <c r="H84" i="33"/>
  <c r="O84" i="33"/>
  <c r="W84" i="33"/>
  <c r="M87" i="33"/>
  <c r="X87" i="33"/>
  <c r="H91" i="33"/>
  <c r="T91" i="33"/>
  <c r="D92" i="33"/>
  <c r="P92" i="33"/>
  <c r="E53" i="33"/>
  <c r="N53" i="33"/>
  <c r="S54" i="33"/>
  <c r="N55" i="33"/>
  <c r="W55" i="33"/>
  <c r="I57" i="33"/>
  <c r="S58" i="33"/>
  <c r="W61" i="33"/>
  <c r="S62" i="33"/>
  <c r="AB63" i="33"/>
  <c r="W64" i="33"/>
  <c r="S65" i="33"/>
  <c r="F69" i="33"/>
  <c r="F65" i="33"/>
  <c r="F62" i="33"/>
  <c r="F58" i="33"/>
  <c r="F67" i="33"/>
  <c r="F60" i="33"/>
  <c r="F55" i="33"/>
  <c r="F68" i="33"/>
  <c r="F59" i="33"/>
  <c r="F56" i="33"/>
  <c r="F53" i="33"/>
  <c r="F63" i="33"/>
  <c r="F57" i="33"/>
  <c r="J69" i="33"/>
  <c r="J65" i="33"/>
  <c r="J62" i="33"/>
  <c r="J58" i="33"/>
  <c r="J68" i="33"/>
  <c r="J59" i="33"/>
  <c r="J67" i="33"/>
  <c r="J52" i="33"/>
  <c r="J66" i="33"/>
  <c r="J64" i="33"/>
  <c r="J61" i="33"/>
  <c r="J57" i="33"/>
  <c r="J54" i="33"/>
  <c r="O69" i="33"/>
  <c r="O65" i="33"/>
  <c r="O62" i="33"/>
  <c r="O58" i="33"/>
  <c r="O67" i="33"/>
  <c r="O64" i="33"/>
  <c r="O55" i="33"/>
  <c r="O68" i="33"/>
  <c r="O63" i="33"/>
  <c r="O60" i="33"/>
  <c r="O56" i="33"/>
  <c r="O53" i="33"/>
  <c r="T69" i="33"/>
  <c r="T65" i="33"/>
  <c r="T62" i="33"/>
  <c r="T58" i="33"/>
  <c r="T68" i="33"/>
  <c r="T66" i="33"/>
  <c r="T63" i="33"/>
  <c r="T61" i="33"/>
  <c r="T55" i="33"/>
  <c r="T64" i="33"/>
  <c r="T54" i="33"/>
  <c r="T67" i="33"/>
  <c r="T59" i="33"/>
  <c r="T57" i="33"/>
  <c r="T52" i="33"/>
  <c r="X69" i="33"/>
  <c r="X65" i="33"/>
  <c r="X62" i="33"/>
  <c r="X58" i="33"/>
  <c r="X67" i="33"/>
  <c r="X60" i="33"/>
  <c r="X57" i="33"/>
  <c r="X55" i="33"/>
  <c r="X63" i="33"/>
  <c r="X56" i="33"/>
  <c r="X53" i="33"/>
  <c r="X68" i="33"/>
  <c r="X66" i="33"/>
  <c r="X64" i="33"/>
  <c r="X61" i="33"/>
  <c r="AC69" i="33"/>
  <c r="AC65" i="33"/>
  <c r="AC62" i="33"/>
  <c r="AC58" i="33"/>
  <c r="AC68" i="33"/>
  <c r="AC59" i="33"/>
  <c r="AC55" i="33"/>
  <c r="AC66" i="33"/>
  <c r="AC64" i="33"/>
  <c r="AC61" i="33"/>
  <c r="AC57" i="33"/>
  <c r="AC52" i="33"/>
  <c r="AC67" i="33"/>
  <c r="AC63" i="33"/>
  <c r="AC60" i="33"/>
  <c r="AC54" i="33"/>
  <c r="AC77" i="33"/>
  <c r="X77" i="33"/>
  <c r="T77" i="33"/>
  <c r="O77" i="33"/>
  <c r="J77" i="33"/>
  <c r="F77" i="33"/>
  <c r="AC81" i="33"/>
  <c r="X81" i="33"/>
  <c r="T81" i="33"/>
  <c r="O81" i="33"/>
  <c r="J81" i="33"/>
  <c r="F81" i="33"/>
  <c r="D62" i="33"/>
  <c r="AC85" i="33"/>
  <c r="X85" i="33"/>
  <c r="T85" i="33"/>
  <c r="O85" i="33"/>
  <c r="J85" i="33"/>
  <c r="F85" i="33"/>
  <c r="AA85" i="33"/>
  <c r="U85" i="33"/>
  <c r="N85" i="33"/>
  <c r="H85" i="33"/>
  <c r="AC88" i="33"/>
  <c r="X88" i="33"/>
  <c r="T88" i="33"/>
  <c r="O88" i="33"/>
  <c r="J88" i="33"/>
  <c r="F88" i="33"/>
  <c r="AE88" i="33"/>
  <c r="S88" i="33"/>
  <c r="M88" i="33"/>
  <c r="G88" i="33"/>
  <c r="D65" i="33"/>
  <c r="AB88" i="33"/>
  <c r="V88" i="33"/>
  <c r="P88" i="33"/>
  <c r="I88" i="33"/>
  <c r="D88" i="33"/>
  <c r="D69" i="33"/>
  <c r="AC92" i="33"/>
  <c r="X92" i="33"/>
  <c r="T92" i="33"/>
  <c r="O92" i="33"/>
  <c r="J92" i="33"/>
  <c r="F92" i="33"/>
  <c r="AA92" i="33"/>
  <c r="U92" i="33"/>
  <c r="N92" i="33"/>
  <c r="H92" i="33"/>
  <c r="AD92" i="33"/>
  <c r="W92" i="33"/>
  <c r="Q92" i="33"/>
  <c r="L92" i="33"/>
  <c r="I75" i="33"/>
  <c r="O75" i="33"/>
  <c r="AB75" i="33"/>
  <c r="E76" i="33"/>
  <c r="J76" i="33"/>
  <c r="Q76" i="33"/>
  <c r="W76" i="33"/>
  <c r="AC76" i="33"/>
  <c r="G77" i="33"/>
  <c r="M77" i="33"/>
  <c r="S77" i="33"/>
  <c r="Z77" i="33"/>
  <c r="AE77" i="33"/>
  <c r="F80" i="33"/>
  <c r="M80" i="33"/>
  <c r="S80" i="33"/>
  <c r="X80" i="33"/>
  <c r="AE80" i="33"/>
  <c r="H81" i="33"/>
  <c r="N81" i="33"/>
  <c r="U81" i="33"/>
  <c r="AA81" i="33"/>
  <c r="I84" i="33"/>
  <c r="Q84" i="33"/>
  <c r="AA84" i="33"/>
  <c r="M85" i="33"/>
  <c r="V85" i="33"/>
  <c r="AD85" i="33"/>
  <c r="D87" i="33"/>
  <c r="O87" i="33"/>
  <c r="AB87" i="33"/>
  <c r="L88" i="33"/>
  <c r="W88" i="33"/>
  <c r="J91" i="33"/>
  <c r="W91" i="33"/>
  <c r="G92" i="33"/>
  <c r="S92" i="33"/>
  <c r="AE92" i="33"/>
  <c r="O52" i="33"/>
  <c r="X52" i="33"/>
  <c r="AC53" i="33"/>
  <c r="I54" i="33"/>
  <c r="J56" i="33"/>
  <c r="T56" i="33"/>
  <c r="O59" i="33"/>
  <c r="AB60" i="33"/>
  <c r="I68" i="33"/>
  <c r="G68" i="33"/>
  <c r="G64" i="33"/>
  <c r="G61" i="33"/>
  <c r="G69" i="33"/>
  <c r="G66" i="33"/>
  <c r="G63" i="33"/>
  <c r="G54" i="33"/>
  <c r="L68" i="33"/>
  <c r="L64" i="33"/>
  <c r="L61" i="33"/>
  <c r="L67" i="33"/>
  <c r="L65" i="33"/>
  <c r="L60" i="33"/>
  <c r="L54" i="33"/>
  <c r="P68" i="33"/>
  <c r="P64" i="33"/>
  <c r="P61" i="33"/>
  <c r="P57" i="33"/>
  <c r="P69" i="33"/>
  <c r="P62" i="33"/>
  <c r="P59" i="33"/>
  <c r="P54" i="33"/>
  <c r="U68" i="33"/>
  <c r="U64" i="33"/>
  <c r="U61" i="33"/>
  <c r="U57" i="33"/>
  <c r="U67" i="33"/>
  <c r="U58" i="33"/>
  <c r="U54" i="33"/>
  <c r="Z64" i="33"/>
  <c r="Z57" i="33"/>
  <c r="Z63" i="33"/>
  <c r="Z54" i="33"/>
  <c r="AD69" i="33"/>
  <c r="AD68" i="33"/>
  <c r="AD64" i="33"/>
  <c r="AD61" i="33"/>
  <c r="AD57" i="33"/>
  <c r="AD67" i="33"/>
  <c r="AD65" i="33"/>
  <c r="AD60" i="33"/>
  <c r="AD54" i="33"/>
  <c r="D59" i="33"/>
  <c r="AB82" i="33"/>
  <c r="W82" i="33"/>
  <c r="S82" i="33"/>
  <c r="N82" i="33"/>
  <c r="AB89" i="33"/>
  <c r="W89" i="33"/>
  <c r="S89" i="33"/>
  <c r="N89" i="33"/>
  <c r="I89" i="33"/>
  <c r="I78" i="33"/>
  <c r="N78" i="33"/>
  <c r="W78" i="33"/>
  <c r="E82" i="33"/>
  <c r="I82" i="33"/>
  <c r="O82" i="33"/>
  <c r="U82" i="33"/>
  <c r="AA82" i="33"/>
  <c r="F89" i="33"/>
  <c r="L89" i="33"/>
  <c r="Q89" i="33"/>
  <c r="X89" i="33"/>
  <c r="AD89" i="33"/>
  <c r="G52" i="33"/>
  <c r="Z52" i="33"/>
  <c r="U53" i="33"/>
  <c r="G55" i="33"/>
  <c r="U56" i="33"/>
  <c r="AD58" i="33"/>
  <c r="Z59" i="33"/>
  <c r="U60" i="33"/>
  <c r="U62" i="33"/>
  <c r="AD62" i="33"/>
  <c r="L63" i="33"/>
  <c r="U63" i="33"/>
  <c r="U65" i="33"/>
  <c r="P66" i="33"/>
  <c r="P67" i="33"/>
  <c r="U69" i="33"/>
  <c r="P60" i="33"/>
  <c r="Z62" i="33"/>
  <c r="P63" i="33"/>
  <c r="P65" i="33"/>
  <c r="D66" i="33"/>
  <c r="L66" i="33"/>
  <c r="U66" i="33"/>
  <c r="AD80" i="32"/>
  <c r="I69" i="32"/>
  <c r="I65" i="32"/>
  <c r="I62" i="32"/>
  <c r="I68" i="32"/>
  <c r="I64" i="32"/>
  <c r="I61" i="32"/>
  <c r="I67" i="32"/>
  <c r="I60" i="32"/>
  <c r="I70" i="32"/>
  <c r="I59" i="32"/>
  <c r="I57" i="32"/>
  <c r="I53" i="32"/>
  <c r="I66" i="32"/>
  <c r="I56" i="32"/>
  <c r="I58" i="32"/>
  <c r="I54" i="32"/>
  <c r="I63" i="32"/>
  <c r="I55" i="32"/>
  <c r="S69" i="32"/>
  <c r="S65" i="32"/>
  <c r="S62" i="32"/>
  <c r="S58" i="32"/>
  <c r="S68" i="32"/>
  <c r="S64" i="32"/>
  <c r="S61" i="32"/>
  <c r="S67" i="32"/>
  <c r="S60" i="32"/>
  <c r="S63" i="32"/>
  <c r="S57" i="32"/>
  <c r="S53" i="32"/>
  <c r="S59" i="32"/>
  <c r="S56" i="32"/>
  <c r="S66" i="32"/>
  <c r="S54" i="32"/>
  <c r="S70" i="32"/>
  <c r="S55" i="32"/>
  <c r="AB69" i="32"/>
  <c r="AB65" i="32"/>
  <c r="AB62" i="32"/>
  <c r="AB58" i="32"/>
  <c r="AB68" i="32"/>
  <c r="AB64" i="32"/>
  <c r="AB61" i="32"/>
  <c r="AB67" i="32"/>
  <c r="AB60" i="32"/>
  <c r="AB70" i="32"/>
  <c r="AB57" i="32"/>
  <c r="AB53" i="32"/>
  <c r="AB66" i="32"/>
  <c r="AB56" i="32"/>
  <c r="AB59" i="32"/>
  <c r="AB54" i="32"/>
  <c r="AB63" i="32"/>
  <c r="AB76" i="32"/>
  <c r="AB55" i="32"/>
  <c r="AB85" i="32"/>
  <c r="W85" i="32"/>
  <c r="S85" i="32"/>
  <c r="N85" i="32"/>
  <c r="I85" i="32"/>
  <c r="AE85" i="32"/>
  <c r="V85" i="32"/>
  <c r="Q85" i="32"/>
  <c r="M85" i="32"/>
  <c r="H85" i="32"/>
  <c r="D85" i="32"/>
  <c r="AD85" i="32"/>
  <c r="U85" i="32"/>
  <c r="P85" i="32"/>
  <c r="G85" i="32"/>
  <c r="AD77" i="32"/>
  <c r="AC81" i="32"/>
  <c r="X85" i="32"/>
  <c r="D88" i="32"/>
  <c r="F60" i="32"/>
  <c r="F63" i="32"/>
  <c r="F55" i="32"/>
  <c r="F53" i="32"/>
  <c r="F76" i="32"/>
  <c r="F54" i="32"/>
  <c r="J68" i="32"/>
  <c r="J60" i="32"/>
  <c r="J66" i="32"/>
  <c r="J63" i="32"/>
  <c r="J55" i="32"/>
  <c r="J65" i="32"/>
  <c r="J59" i="32"/>
  <c r="J53" i="32"/>
  <c r="J54" i="32"/>
  <c r="J76" i="32"/>
  <c r="O68" i="32"/>
  <c r="O64" i="32"/>
  <c r="O61" i="32"/>
  <c r="O67" i="32"/>
  <c r="O60" i="32"/>
  <c r="O70" i="32"/>
  <c r="O66" i="32"/>
  <c r="O63" i="32"/>
  <c r="O59" i="32"/>
  <c r="O56" i="32"/>
  <c r="O69" i="32"/>
  <c r="O55" i="32"/>
  <c r="O62" i="32"/>
  <c r="O57" i="32"/>
  <c r="O53" i="32"/>
  <c r="O65" i="32"/>
  <c r="O58" i="32"/>
  <c r="T68" i="32"/>
  <c r="T64" i="32"/>
  <c r="T61" i="32"/>
  <c r="T67" i="32"/>
  <c r="T60" i="32"/>
  <c r="T70" i="32"/>
  <c r="T66" i="32"/>
  <c r="T63" i="32"/>
  <c r="T59" i="32"/>
  <c r="T69" i="32"/>
  <c r="T58" i="32"/>
  <c r="T56" i="32"/>
  <c r="T65" i="32"/>
  <c r="T55" i="32"/>
  <c r="T57" i="32"/>
  <c r="T53" i="32"/>
  <c r="T62" i="32"/>
  <c r="T54" i="32"/>
  <c r="X68" i="32"/>
  <c r="X64" i="32"/>
  <c r="X61" i="32"/>
  <c r="X67" i="32"/>
  <c r="X60" i="32"/>
  <c r="X70" i="32"/>
  <c r="X66" i="32"/>
  <c r="X63" i="32"/>
  <c r="X59" i="32"/>
  <c r="X65" i="32"/>
  <c r="X56" i="32"/>
  <c r="X62" i="32"/>
  <c r="X55" i="32"/>
  <c r="X69" i="32"/>
  <c r="X57" i="32"/>
  <c r="X53" i="32"/>
  <c r="X58" i="32"/>
  <c r="X54" i="32"/>
  <c r="AC68" i="32"/>
  <c r="AC64" i="32"/>
  <c r="AC61" i="32"/>
  <c r="AC67" i="32"/>
  <c r="AC60" i="32"/>
  <c r="AC70" i="32"/>
  <c r="AC66" i="32"/>
  <c r="AC63" i="32"/>
  <c r="AC59" i="32"/>
  <c r="AC62" i="32"/>
  <c r="AC58" i="32"/>
  <c r="AC56" i="32"/>
  <c r="AC55" i="32"/>
  <c r="AC65" i="32"/>
  <c r="AC57" i="32"/>
  <c r="AC53" i="32"/>
  <c r="AC54" i="32"/>
  <c r="AC69" i="32"/>
  <c r="D55" i="32"/>
  <c r="AE78" i="32"/>
  <c r="AA78" i="32"/>
  <c r="V78" i="32"/>
  <c r="Q78" i="32"/>
  <c r="M78" i="32"/>
  <c r="H78" i="32"/>
  <c r="D78" i="32"/>
  <c r="AD78" i="32"/>
  <c r="Z78" i="32"/>
  <c r="U78" i="32"/>
  <c r="P78" i="32"/>
  <c r="G78" i="32"/>
  <c r="AE82" i="32"/>
  <c r="V82" i="32"/>
  <c r="M82" i="32"/>
  <c r="H82" i="32"/>
  <c r="D82" i="32"/>
  <c r="AD82" i="32"/>
  <c r="Z82" i="32"/>
  <c r="U82" i="32"/>
  <c r="P82" i="32"/>
  <c r="G82" i="32"/>
  <c r="AC82" i="32"/>
  <c r="X82" i="32"/>
  <c r="T82" i="32"/>
  <c r="O82" i="32"/>
  <c r="J82" i="32"/>
  <c r="AE86" i="32"/>
  <c r="AA86" i="32"/>
  <c r="V86" i="32"/>
  <c r="Q86" i="32"/>
  <c r="M86" i="32"/>
  <c r="H86" i="32"/>
  <c r="D86" i="32"/>
  <c r="AD86" i="32"/>
  <c r="Z86" i="32"/>
  <c r="U86" i="32"/>
  <c r="P86" i="32"/>
  <c r="G86" i="32"/>
  <c r="AC86" i="32"/>
  <c r="X86" i="32"/>
  <c r="T86" i="32"/>
  <c r="O86" i="32"/>
  <c r="J86" i="32"/>
  <c r="F86" i="32"/>
  <c r="AC89" i="32"/>
  <c r="X89" i="32"/>
  <c r="T89" i="32"/>
  <c r="O89" i="32"/>
  <c r="J89" i="32"/>
  <c r="AB89" i="32"/>
  <c r="W89" i="32"/>
  <c r="S89" i="32"/>
  <c r="AD89" i="32"/>
  <c r="U89" i="32"/>
  <c r="P89" i="32"/>
  <c r="Q89" i="32"/>
  <c r="I89" i="32"/>
  <c r="D89" i="32"/>
  <c r="AE89" i="32"/>
  <c r="N89" i="32"/>
  <c r="H89" i="32"/>
  <c r="M89" i="32"/>
  <c r="G89" i="32"/>
  <c r="AC93" i="32"/>
  <c r="X93" i="32"/>
  <c r="T93" i="32"/>
  <c r="O93" i="32"/>
  <c r="AB93" i="32"/>
  <c r="W93" i="32"/>
  <c r="S93" i="32"/>
  <c r="N93" i="32"/>
  <c r="I93" i="32"/>
  <c r="AD93" i="32"/>
  <c r="Z93" i="32"/>
  <c r="U93" i="32"/>
  <c r="P93" i="32"/>
  <c r="G93" i="32"/>
  <c r="AE93" i="32"/>
  <c r="M93" i="32"/>
  <c r="H93" i="32"/>
  <c r="V93" i="32"/>
  <c r="D93" i="32"/>
  <c r="F77" i="32"/>
  <c r="O77" i="32"/>
  <c r="N78" i="32"/>
  <c r="W78" i="32"/>
  <c r="D79" i="32"/>
  <c r="M79" i="32"/>
  <c r="G80" i="32"/>
  <c r="O81" i="32"/>
  <c r="E82" i="32"/>
  <c r="W82" i="32"/>
  <c r="M83" i="32"/>
  <c r="U84" i="32"/>
  <c r="AC85" i="32"/>
  <c r="S86" i="32"/>
  <c r="P87" i="32"/>
  <c r="Q93" i="32"/>
  <c r="N69" i="32"/>
  <c r="N65" i="32"/>
  <c r="N62" i="32"/>
  <c r="N68" i="32"/>
  <c r="N64" i="32"/>
  <c r="N61" i="32"/>
  <c r="N67" i="32"/>
  <c r="N60" i="32"/>
  <c r="N66" i="32"/>
  <c r="N57" i="32"/>
  <c r="N53" i="32"/>
  <c r="N63" i="32"/>
  <c r="N56" i="32"/>
  <c r="N70" i="32"/>
  <c r="N58" i="32"/>
  <c r="N54" i="32"/>
  <c r="N55" i="32"/>
  <c r="N76" i="32"/>
  <c r="D54" i="32"/>
  <c r="AB77" i="32"/>
  <c r="W77" i="32"/>
  <c r="S77" i="32"/>
  <c r="N77" i="32"/>
  <c r="I77" i="32"/>
  <c r="E77" i="32"/>
  <c r="AE77" i="32"/>
  <c r="AA77" i="32"/>
  <c r="V77" i="32"/>
  <c r="Q77" i="32"/>
  <c r="M77" i="32"/>
  <c r="H77" i="32"/>
  <c r="D77" i="32"/>
  <c r="AD88" i="32"/>
  <c r="Z88" i="32"/>
  <c r="U88" i="32"/>
  <c r="P88" i="32"/>
  <c r="G88" i="32"/>
  <c r="AA88" i="32"/>
  <c r="T88" i="32"/>
  <c r="N88" i="32"/>
  <c r="H88" i="32"/>
  <c r="AE88" i="32"/>
  <c r="X88" i="32"/>
  <c r="S88" i="32"/>
  <c r="M88" i="32"/>
  <c r="AC88" i="32"/>
  <c r="W88" i="32"/>
  <c r="Q88" i="32"/>
  <c r="J88" i="32"/>
  <c r="E88" i="32"/>
  <c r="AB88" i="32"/>
  <c r="G67" i="32"/>
  <c r="G60" i="32"/>
  <c r="G70" i="32"/>
  <c r="G66" i="32"/>
  <c r="G63" i="32"/>
  <c r="G59" i="32"/>
  <c r="G69" i="32"/>
  <c r="G65" i="32"/>
  <c r="G62" i="32"/>
  <c r="G55" i="32"/>
  <c r="G68" i="32"/>
  <c r="G58" i="32"/>
  <c r="G54" i="32"/>
  <c r="G61" i="32"/>
  <c r="G56" i="32"/>
  <c r="G64" i="32"/>
  <c r="G57" i="32"/>
  <c r="P67" i="32"/>
  <c r="P60" i="32"/>
  <c r="P70" i="32"/>
  <c r="P66" i="32"/>
  <c r="P63" i="32"/>
  <c r="P59" i="32"/>
  <c r="P69" i="32"/>
  <c r="P65" i="32"/>
  <c r="P62" i="32"/>
  <c r="P64" i="32"/>
  <c r="P55" i="32"/>
  <c r="P61" i="32"/>
  <c r="P58" i="32"/>
  <c r="P54" i="32"/>
  <c r="P68" i="32"/>
  <c r="P56" i="32"/>
  <c r="P57" i="32"/>
  <c r="P53" i="32"/>
  <c r="U67" i="32"/>
  <c r="U60" i="32"/>
  <c r="U70" i="32"/>
  <c r="U66" i="32"/>
  <c r="U63" i="32"/>
  <c r="U59" i="32"/>
  <c r="U69" i="32"/>
  <c r="U65" i="32"/>
  <c r="U62" i="32"/>
  <c r="U61" i="32"/>
  <c r="U55" i="32"/>
  <c r="U54" i="32"/>
  <c r="U64" i="32"/>
  <c r="U58" i="32"/>
  <c r="U56" i="32"/>
  <c r="U53" i="32"/>
  <c r="Z60" i="32"/>
  <c r="Z70" i="32"/>
  <c r="Z63" i="32"/>
  <c r="Z59" i="32"/>
  <c r="Z69" i="32"/>
  <c r="Z65" i="32"/>
  <c r="Z55" i="32"/>
  <c r="Z54" i="32"/>
  <c r="Z56" i="32"/>
  <c r="Z64" i="32"/>
  <c r="AD67" i="32"/>
  <c r="AD60" i="32"/>
  <c r="AD70" i="32"/>
  <c r="AD66" i="32"/>
  <c r="AD63" i="32"/>
  <c r="AD59" i="32"/>
  <c r="AD69" i="32"/>
  <c r="AD65" i="32"/>
  <c r="AD62" i="32"/>
  <c r="AD68" i="32"/>
  <c r="AD55" i="32"/>
  <c r="AD64" i="32"/>
  <c r="AD54" i="32"/>
  <c r="AD58" i="32"/>
  <c r="AD56" i="32"/>
  <c r="AD57" i="32"/>
  <c r="AD53" i="32"/>
  <c r="AD79" i="32"/>
  <c r="Z79" i="32"/>
  <c r="U79" i="32"/>
  <c r="P79" i="32"/>
  <c r="G79" i="32"/>
  <c r="AC79" i="32"/>
  <c r="X79" i="32"/>
  <c r="T79" i="32"/>
  <c r="O79" i="32"/>
  <c r="AB79" i="32"/>
  <c r="AD83" i="32"/>
  <c r="Z83" i="32"/>
  <c r="U83" i="32"/>
  <c r="P83" i="32"/>
  <c r="G83" i="32"/>
  <c r="AC83" i="32"/>
  <c r="X83" i="32"/>
  <c r="T83" i="32"/>
  <c r="O83" i="32"/>
  <c r="J83" i="32"/>
  <c r="F83" i="32"/>
  <c r="AB83" i="32"/>
  <c r="W83" i="32"/>
  <c r="S83" i="32"/>
  <c r="N83" i="32"/>
  <c r="I83" i="32"/>
  <c r="E83" i="32"/>
  <c r="D67" i="32"/>
  <c r="AB90" i="32"/>
  <c r="W90" i="32"/>
  <c r="S90" i="32"/>
  <c r="N90" i="32"/>
  <c r="I90" i="32"/>
  <c r="V90" i="32"/>
  <c r="M90" i="32"/>
  <c r="H90" i="32"/>
  <c r="D90" i="32"/>
  <c r="AC90" i="32"/>
  <c r="X90" i="32"/>
  <c r="T90" i="32"/>
  <c r="O90" i="32"/>
  <c r="G90" i="32"/>
  <c r="U90" i="32"/>
  <c r="P90" i="32"/>
  <c r="I76" i="32"/>
  <c r="G77" i="32"/>
  <c r="P77" i="32"/>
  <c r="Z77" i="32"/>
  <c r="F78" i="32"/>
  <c r="O78" i="32"/>
  <c r="X78" i="32"/>
  <c r="N79" i="32"/>
  <c r="W79" i="32"/>
  <c r="I82" i="32"/>
  <c r="AB82" i="32"/>
  <c r="Q83" i="32"/>
  <c r="G84" i="32"/>
  <c r="O85" i="32"/>
  <c r="E86" i="32"/>
  <c r="W86" i="32"/>
  <c r="O88" i="32"/>
  <c r="G53" i="32"/>
  <c r="E65" i="32"/>
  <c r="E60" i="32"/>
  <c r="E53" i="32"/>
  <c r="E63" i="32"/>
  <c r="E54" i="32"/>
  <c r="E59" i="32"/>
  <c r="W69" i="32"/>
  <c r="W65" i="32"/>
  <c r="W62" i="32"/>
  <c r="W58" i="32"/>
  <c r="W68" i="32"/>
  <c r="W64" i="32"/>
  <c r="W61" i="32"/>
  <c r="W67" i="32"/>
  <c r="W60" i="32"/>
  <c r="W59" i="32"/>
  <c r="W57" i="32"/>
  <c r="W53" i="32"/>
  <c r="W70" i="32"/>
  <c r="W56" i="32"/>
  <c r="W63" i="32"/>
  <c r="W54" i="32"/>
  <c r="W76" i="32"/>
  <c r="W66" i="32"/>
  <c r="D58" i="32"/>
  <c r="AB81" i="32"/>
  <c r="W81" i="32"/>
  <c r="S81" i="32"/>
  <c r="N81" i="32"/>
  <c r="I81" i="32"/>
  <c r="AE81" i="32"/>
  <c r="V81" i="32"/>
  <c r="Q81" i="32"/>
  <c r="M81" i="32"/>
  <c r="H81" i="32"/>
  <c r="D81" i="32"/>
  <c r="AD81" i="32"/>
  <c r="U81" i="32"/>
  <c r="P81" i="32"/>
  <c r="G81" i="32"/>
  <c r="U77" i="32"/>
  <c r="AA76" i="32"/>
  <c r="H70" i="32"/>
  <c r="H66" i="32"/>
  <c r="H63" i="32"/>
  <c r="H59" i="32"/>
  <c r="H69" i="32"/>
  <c r="H65" i="32"/>
  <c r="H62" i="32"/>
  <c r="H68" i="32"/>
  <c r="H64" i="32"/>
  <c r="H61" i="32"/>
  <c r="H58" i="32"/>
  <c r="H54" i="32"/>
  <c r="H60" i="32"/>
  <c r="H57" i="32"/>
  <c r="H53" i="32"/>
  <c r="H67" i="32"/>
  <c r="H55" i="32"/>
  <c r="H56" i="32"/>
  <c r="M70" i="32"/>
  <c r="M66" i="32"/>
  <c r="M63" i="32"/>
  <c r="M59" i="32"/>
  <c r="M69" i="32"/>
  <c r="M65" i="32"/>
  <c r="M62" i="32"/>
  <c r="M68" i="32"/>
  <c r="M64" i="32"/>
  <c r="M61" i="32"/>
  <c r="M60" i="32"/>
  <c r="M58" i="32"/>
  <c r="M54" i="32"/>
  <c r="M57" i="32"/>
  <c r="M53" i="32"/>
  <c r="M55" i="32"/>
  <c r="M67" i="32"/>
  <c r="Q70" i="32"/>
  <c r="Q66" i="32"/>
  <c r="Q63" i="32"/>
  <c r="Q65" i="32"/>
  <c r="Q62" i="32"/>
  <c r="Q58" i="32"/>
  <c r="Q68" i="32"/>
  <c r="Q64" i="32"/>
  <c r="Q54" i="32"/>
  <c r="Q57" i="32"/>
  <c r="Q53" i="32"/>
  <c r="Q60" i="32"/>
  <c r="Q55" i="32"/>
  <c r="Q56" i="32"/>
  <c r="V70" i="32"/>
  <c r="V66" i="32"/>
  <c r="V63" i="32"/>
  <c r="V59" i="32"/>
  <c r="V69" i="32"/>
  <c r="V65" i="32"/>
  <c r="V62" i="32"/>
  <c r="V58" i="32"/>
  <c r="V68" i="32"/>
  <c r="V64" i="32"/>
  <c r="V61" i="32"/>
  <c r="V67" i="32"/>
  <c r="V54" i="32"/>
  <c r="V57" i="32"/>
  <c r="V53" i="32"/>
  <c r="V55" i="32"/>
  <c r="V60" i="32"/>
  <c r="V56" i="32"/>
  <c r="AA63" i="32"/>
  <c r="AA65" i="32"/>
  <c r="AA54" i="32"/>
  <c r="AA60" i="32"/>
  <c r="AA53" i="32"/>
  <c r="AA55" i="32"/>
  <c r="AE70" i="32"/>
  <c r="AE66" i="32"/>
  <c r="AE63" i="32"/>
  <c r="AE59" i="32"/>
  <c r="AE65" i="32"/>
  <c r="AE62" i="32"/>
  <c r="AE58" i="32"/>
  <c r="AE68" i="32"/>
  <c r="AE64" i="32"/>
  <c r="AE60" i="32"/>
  <c r="AE54" i="32"/>
  <c r="AE57" i="32"/>
  <c r="AE53" i="32"/>
  <c r="AE55" i="32"/>
  <c r="D57" i="32"/>
  <c r="AC80" i="32"/>
  <c r="X80" i="32"/>
  <c r="T80" i="32"/>
  <c r="O80" i="32"/>
  <c r="AB80" i="32"/>
  <c r="W80" i="32"/>
  <c r="S80" i="32"/>
  <c r="N80" i="32"/>
  <c r="I80" i="32"/>
  <c r="AE80" i="32"/>
  <c r="V80" i="32"/>
  <c r="Q80" i="32"/>
  <c r="M80" i="32"/>
  <c r="H80" i="32"/>
  <c r="D80" i="32"/>
  <c r="D61" i="32"/>
  <c r="AC84" i="32"/>
  <c r="X84" i="32"/>
  <c r="T84" i="32"/>
  <c r="O84" i="32"/>
  <c r="AB84" i="32"/>
  <c r="W84" i="32"/>
  <c r="S84" i="32"/>
  <c r="N84" i="32"/>
  <c r="I84" i="32"/>
  <c r="V84" i="32"/>
  <c r="M84" i="32"/>
  <c r="H84" i="32"/>
  <c r="D84" i="32"/>
  <c r="D64" i="32"/>
  <c r="AE87" i="32"/>
  <c r="AD87" i="32"/>
  <c r="X87" i="32"/>
  <c r="T87" i="32"/>
  <c r="O87" i="32"/>
  <c r="AC87" i="32"/>
  <c r="W87" i="32"/>
  <c r="S87" i="32"/>
  <c r="N87" i="32"/>
  <c r="I87" i="32"/>
  <c r="AB87" i="32"/>
  <c r="V87" i="32"/>
  <c r="Q87" i="32"/>
  <c r="M87" i="32"/>
  <c r="H87" i="32"/>
  <c r="D87" i="32"/>
  <c r="D68" i="32"/>
  <c r="AE91" i="32"/>
  <c r="V91" i="32"/>
  <c r="Q91" i="32"/>
  <c r="M91" i="32"/>
  <c r="H91" i="32"/>
  <c r="D91" i="32"/>
  <c r="AD91" i="32"/>
  <c r="U91" i="32"/>
  <c r="P91" i="32"/>
  <c r="G91" i="32"/>
  <c r="AB91" i="32"/>
  <c r="W91" i="32"/>
  <c r="S91" i="32"/>
  <c r="N91" i="32"/>
  <c r="I91" i="32"/>
  <c r="O91" i="32"/>
  <c r="AC91" i="32"/>
  <c r="J91" i="32"/>
  <c r="X91" i="32"/>
  <c r="E76" i="32"/>
  <c r="U76" i="32"/>
  <c r="AD76" i="32"/>
  <c r="J77" i="32"/>
  <c r="T77" i="32"/>
  <c r="AC77" i="32"/>
  <c r="I78" i="32"/>
  <c r="S78" i="32"/>
  <c r="AB78" i="32"/>
  <c r="H79" i="32"/>
  <c r="Q79" i="32"/>
  <c r="P80" i="32"/>
  <c r="X81" i="32"/>
  <c r="N82" i="32"/>
  <c r="D83" i="32"/>
  <c r="V83" i="32"/>
  <c r="AD84" i="32"/>
  <c r="T85" i="32"/>
  <c r="I86" i="32"/>
  <c r="AB86" i="32"/>
  <c r="G87" i="32"/>
  <c r="Z87" i="32"/>
  <c r="V88" i="32"/>
  <c r="V89" i="32"/>
  <c r="Z53" i="32"/>
  <c r="M56" i="32"/>
  <c r="N59" i="32"/>
  <c r="U68" i="32"/>
  <c r="N92" i="32"/>
  <c r="D69" i="32"/>
  <c r="AD92" i="32"/>
  <c r="Z92" i="32"/>
  <c r="U92" i="32"/>
  <c r="P92" i="32"/>
  <c r="G92" i="32"/>
  <c r="AC92" i="32"/>
  <c r="X92" i="32"/>
  <c r="T92" i="32"/>
  <c r="O92" i="32"/>
  <c r="V92" i="32"/>
  <c r="M92" i="32"/>
  <c r="H92" i="32"/>
  <c r="D92" i="32"/>
  <c r="W92" i="32"/>
  <c r="D61" i="33" l="1"/>
  <c r="F75" i="33"/>
  <c r="D60" i="33"/>
  <c r="AE75" i="33"/>
  <c r="H75" i="33"/>
  <c r="W75" i="33"/>
  <c r="D53" i="33"/>
  <c r="E75" i="33"/>
  <c r="D55" i="33"/>
  <c r="D52" i="33"/>
  <c r="D75" i="33"/>
  <c r="U75" i="33"/>
  <c r="Z75" i="33"/>
  <c r="T75" i="33"/>
  <c r="G75" i="33"/>
  <c r="AD75" i="33"/>
  <c r="L75" i="33"/>
  <c r="AC75" i="33"/>
  <c r="P75" i="33"/>
  <c r="J75" i="33"/>
  <c r="D54" i="33"/>
  <c r="D60" i="32"/>
  <c r="D56" i="32"/>
  <c r="D65" i="32"/>
  <c r="D66" i="32"/>
  <c r="D63" i="32"/>
  <c r="D59" i="32"/>
  <c r="AC76" i="32"/>
  <c r="O76" i="32"/>
  <c r="D62" i="32"/>
  <c r="D53" i="32"/>
  <c r="V76" i="32"/>
  <c r="D76" i="32"/>
  <c r="M76" i="32"/>
  <c r="Z76" i="32"/>
  <c r="P76" i="32"/>
  <c r="H76" i="32"/>
  <c r="AE76" i="32"/>
  <c r="G76" i="32"/>
  <c r="D70" i="32"/>
  <c r="X76" i="32"/>
  <c r="T76" i="32"/>
  <c r="S76" i="32"/>
  <c r="Q76" i="32"/>
  <c r="H62" i="18"/>
  <c r="O76" i="28"/>
  <c r="D115" i="28"/>
  <c r="D114" i="28"/>
  <c r="D113" i="28"/>
  <c r="D90" i="28" s="1"/>
  <c r="D112" i="28"/>
  <c r="I89" i="28" s="1"/>
  <c r="D111" i="28"/>
  <c r="D110" i="28"/>
  <c r="D109" i="28"/>
  <c r="D108" i="28"/>
  <c r="D107" i="28"/>
  <c r="D106" i="28"/>
  <c r="D105" i="28"/>
  <c r="G82" i="28" s="1"/>
  <c r="D104" i="28"/>
  <c r="H81" i="28" s="1"/>
  <c r="D103" i="28"/>
  <c r="D102" i="28"/>
  <c r="D101" i="28"/>
  <c r="H78" i="28" s="1"/>
  <c r="D100" i="28"/>
  <c r="D99" i="28"/>
  <c r="Q98" i="28"/>
  <c r="P98" i="28"/>
  <c r="O98" i="28"/>
  <c r="N98" i="28"/>
  <c r="M98" i="28"/>
  <c r="L98" i="28"/>
  <c r="L53" i="28" s="1"/>
  <c r="J98" i="28"/>
  <c r="I98" i="28"/>
  <c r="H98" i="28"/>
  <c r="G98" i="28"/>
  <c r="G54" i="28" s="1"/>
  <c r="F98" i="28"/>
  <c r="E98" i="28"/>
  <c r="E62" i="28" s="1"/>
  <c r="F59" i="28"/>
  <c r="H58" i="28"/>
  <c r="I68" i="28"/>
  <c r="J59" i="28"/>
  <c r="Q76" i="28"/>
  <c r="G77" i="28"/>
  <c r="E79" i="28"/>
  <c r="E80" i="28"/>
  <c r="Q83" i="28"/>
  <c r="O84" i="28"/>
  <c r="H85" i="28"/>
  <c r="P86" i="28"/>
  <c r="O87" i="28"/>
  <c r="L88" i="28"/>
  <c r="O90" i="28"/>
  <c r="D91" i="28"/>
  <c r="H92" i="28"/>
  <c r="P56" i="28"/>
  <c r="O63" i="28"/>
  <c r="N62" i="28"/>
  <c r="M55" i="28"/>
  <c r="L56" i="28"/>
  <c r="D63" i="5"/>
  <c r="D87" i="5"/>
  <c r="D62" i="18" l="1"/>
  <c r="Q81" i="28"/>
  <c r="I81" i="28"/>
  <c r="G62" i="18"/>
  <c r="F62" i="18"/>
  <c r="E62" i="18"/>
  <c r="G76" i="28"/>
  <c r="M90" i="28"/>
  <c r="F63" i="28"/>
  <c r="P68" i="28"/>
  <c r="P79" i="28"/>
  <c r="O86" i="28"/>
  <c r="J63" i="28"/>
  <c r="P54" i="28"/>
  <c r="Q86" i="28"/>
  <c r="L67" i="28"/>
  <c r="D76" i="28"/>
  <c r="J76" i="28"/>
  <c r="Q77" i="28"/>
  <c r="H67" i="28"/>
  <c r="P76" i="28"/>
  <c r="H76" i="28"/>
  <c r="E77" i="28"/>
  <c r="N90" i="28"/>
  <c r="I58" i="28"/>
  <c r="L61" i="28"/>
  <c r="P61" i="28"/>
  <c r="M76" i="28"/>
  <c r="I79" i="28"/>
  <c r="J84" i="28"/>
  <c r="F58" i="28"/>
  <c r="J56" i="28"/>
  <c r="O59" i="28"/>
  <c r="N80" i="28"/>
  <c r="F85" i="28"/>
  <c r="G64" i="28"/>
  <c r="D84" i="28"/>
  <c r="M77" i="28"/>
  <c r="N78" i="28"/>
  <c r="N79" i="28"/>
  <c r="H79" i="28"/>
  <c r="M80" i="28"/>
  <c r="E82" i="28"/>
  <c r="G89" i="28"/>
  <c r="I82" i="28"/>
  <c r="J83" i="28"/>
  <c r="L84" i="28"/>
  <c r="M86" i="28"/>
  <c r="N86" i="28"/>
  <c r="P83" i="28"/>
  <c r="Q85" i="28"/>
  <c r="D87" i="28"/>
  <c r="F69" i="28"/>
  <c r="F56" i="28"/>
  <c r="G61" i="28"/>
  <c r="H62" i="28"/>
  <c r="J69" i="28"/>
  <c r="J62" i="28"/>
  <c r="J55" i="28"/>
  <c r="L65" i="28"/>
  <c r="L58" i="28"/>
  <c r="M65" i="28"/>
  <c r="O69" i="28"/>
  <c r="O58" i="28"/>
  <c r="P65" i="28"/>
  <c r="P60" i="28"/>
  <c r="P53" i="28"/>
  <c r="E88" i="28"/>
  <c r="I88" i="28"/>
  <c r="L85" i="28"/>
  <c r="D83" i="28"/>
  <c r="L77" i="28"/>
  <c r="M79" i="28"/>
  <c r="G79" i="28"/>
  <c r="I80" i="28"/>
  <c r="F92" i="28"/>
  <c r="G88" i="28"/>
  <c r="J92" i="28"/>
  <c r="L90" i="28"/>
  <c r="N92" i="28"/>
  <c r="N83" i="28"/>
  <c r="O83" i="28"/>
  <c r="Q91" i="28"/>
  <c r="D92" i="28"/>
  <c r="D86" i="28"/>
  <c r="F67" i="28"/>
  <c r="F62" i="28"/>
  <c r="F54" i="28"/>
  <c r="G60" i="28"/>
  <c r="J60" i="28"/>
  <c r="J54" i="28"/>
  <c r="L63" i="28"/>
  <c r="L57" i="28"/>
  <c r="O67" i="28"/>
  <c r="O54" i="28"/>
  <c r="P64" i="28"/>
  <c r="P58" i="28"/>
  <c r="P88" i="28"/>
  <c r="N61" i="28"/>
  <c r="D79" i="28"/>
  <c r="Q79" i="28"/>
  <c r="L79" i="28"/>
  <c r="E89" i="28"/>
  <c r="J86" i="28"/>
  <c r="M91" i="28"/>
  <c r="N91" i="28"/>
  <c r="P90" i="28"/>
  <c r="Q90" i="28"/>
  <c r="J52" i="28"/>
  <c r="F66" i="28"/>
  <c r="G69" i="28"/>
  <c r="J65" i="28"/>
  <c r="L68" i="28"/>
  <c r="L62" i="28"/>
  <c r="P69" i="28"/>
  <c r="P63" i="28"/>
  <c r="M53" i="28"/>
  <c r="M57" i="28"/>
  <c r="M61" i="28"/>
  <c r="M64" i="28"/>
  <c r="M68" i="28"/>
  <c r="M56" i="28"/>
  <c r="M62" i="28"/>
  <c r="M66" i="28"/>
  <c r="M52" i="28"/>
  <c r="M58" i="28"/>
  <c r="M67" i="28"/>
  <c r="Q53" i="28"/>
  <c r="Q57" i="28"/>
  <c r="Q61" i="28"/>
  <c r="Q64" i="28"/>
  <c r="Q68" i="28"/>
  <c r="Q54" i="28"/>
  <c r="Q59" i="28"/>
  <c r="Q63" i="28"/>
  <c r="Q69" i="28"/>
  <c r="Q55" i="28"/>
  <c r="Q60" i="28"/>
  <c r="Q65" i="28"/>
  <c r="D89" i="28"/>
  <c r="Q89" i="28"/>
  <c r="P89" i="28"/>
  <c r="O89" i="28"/>
  <c r="N89" i="28"/>
  <c r="M89" i="28"/>
  <c r="Q82" i="28"/>
  <c r="P82" i="28"/>
  <c r="O82" i="28"/>
  <c r="N82" i="28"/>
  <c r="M82" i="28"/>
  <c r="L82" i="28"/>
  <c r="J82" i="28"/>
  <c r="F78" i="28"/>
  <c r="J78" i="28"/>
  <c r="O78" i="28"/>
  <c r="G78" i="28"/>
  <c r="I55" i="28"/>
  <c r="I59" i="28"/>
  <c r="I66" i="28"/>
  <c r="I56" i="28"/>
  <c r="I61" i="28"/>
  <c r="I65" i="28"/>
  <c r="I57" i="28"/>
  <c r="I62" i="28"/>
  <c r="I67" i="28"/>
  <c r="E55" i="28"/>
  <c r="E59" i="28"/>
  <c r="E66" i="28"/>
  <c r="E53" i="28"/>
  <c r="E58" i="28"/>
  <c r="E63" i="28"/>
  <c r="E68" i="28"/>
  <c r="E54" i="28"/>
  <c r="E60" i="28"/>
  <c r="E64" i="28"/>
  <c r="E69" i="28"/>
  <c r="D78" i="28"/>
  <c r="M78" i="28"/>
  <c r="E78" i="28"/>
  <c r="I52" i="28"/>
  <c r="E61" i="28"/>
  <c r="I64" i="28"/>
  <c r="I54" i="28"/>
  <c r="M63" i="28"/>
  <c r="M54" i="28"/>
  <c r="Q62" i="28"/>
  <c r="N55" i="28"/>
  <c r="N59" i="28"/>
  <c r="N66" i="28"/>
  <c r="N53" i="28"/>
  <c r="N58" i="28"/>
  <c r="N63" i="28"/>
  <c r="N68" i="28"/>
  <c r="N54" i="28"/>
  <c r="N60" i="28"/>
  <c r="N64" i="28"/>
  <c r="N69" i="28"/>
  <c r="N52" i="28"/>
  <c r="Q92" i="28"/>
  <c r="M92" i="28"/>
  <c r="P92" i="28"/>
  <c r="D88" i="28"/>
  <c r="N88" i="28"/>
  <c r="Q88" i="28"/>
  <c r="M88" i="28"/>
  <c r="O85" i="28"/>
  <c r="J85" i="28"/>
  <c r="D85" i="28"/>
  <c r="N85" i="28"/>
  <c r="F81" i="28"/>
  <c r="J81" i="28"/>
  <c r="O81" i="28"/>
  <c r="D81" i="28"/>
  <c r="G81" i="28"/>
  <c r="L81" i="28"/>
  <c r="P81" i="28"/>
  <c r="F77" i="28"/>
  <c r="J77" i="28"/>
  <c r="O77" i="28"/>
  <c r="D77" i="28"/>
  <c r="H53" i="28"/>
  <c r="H57" i="28"/>
  <c r="H61" i="28"/>
  <c r="H64" i="28"/>
  <c r="H68" i="28"/>
  <c r="H54" i="28"/>
  <c r="H59" i="28"/>
  <c r="H63" i="28"/>
  <c r="H69" i="28"/>
  <c r="H55" i="28"/>
  <c r="H60" i="28"/>
  <c r="H65" i="28"/>
  <c r="H52" i="28"/>
  <c r="D82" i="28"/>
  <c r="P77" i="28"/>
  <c r="I77" i="28"/>
  <c r="Q78" i="28"/>
  <c r="N81" i="28"/>
  <c r="E81" i="28"/>
  <c r="F89" i="28"/>
  <c r="F82" i="28"/>
  <c r="H89" i="28"/>
  <c r="H82" i="28"/>
  <c r="J88" i="28"/>
  <c r="O92" i="28"/>
  <c r="P85" i="28"/>
  <c r="Q52" i="28"/>
  <c r="E52" i="28"/>
  <c r="E67" i="28"/>
  <c r="E57" i="28"/>
  <c r="H66" i="28"/>
  <c r="H56" i="28"/>
  <c r="I63" i="28"/>
  <c r="I53" i="28"/>
  <c r="M60" i="28"/>
  <c r="N67" i="28"/>
  <c r="N57" i="28"/>
  <c r="Q67" i="28"/>
  <c r="Q58" i="28"/>
  <c r="O53" i="28"/>
  <c r="O57" i="28"/>
  <c r="O61" i="28"/>
  <c r="O64" i="28"/>
  <c r="O68" i="28"/>
  <c r="O55" i="28"/>
  <c r="O60" i="28"/>
  <c r="O65" i="28"/>
  <c r="O56" i="28"/>
  <c r="O62" i="28"/>
  <c r="O66" i="28"/>
  <c r="P91" i="28"/>
  <c r="L91" i="28"/>
  <c r="O91" i="28"/>
  <c r="J91" i="28"/>
  <c r="I91" i="28"/>
  <c r="H91" i="28"/>
  <c r="G91" i="28"/>
  <c r="F91" i="28"/>
  <c r="E91" i="28"/>
  <c r="Q87" i="28"/>
  <c r="M87" i="28"/>
  <c r="P87" i="28"/>
  <c r="L87" i="28"/>
  <c r="I87" i="28"/>
  <c r="H87" i="28"/>
  <c r="G87" i="28"/>
  <c r="F87" i="28"/>
  <c r="E87" i="28"/>
  <c r="N84" i="28"/>
  <c r="Q84" i="28"/>
  <c r="M84" i="28"/>
  <c r="I84" i="28"/>
  <c r="H84" i="28"/>
  <c r="G84" i="28"/>
  <c r="F84" i="28"/>
  <c r="E84" i="28"/>
  <c r="F80" i="28"/>
  <c r="J80" i="28"/>
  <c r="O80" i="28"/>
  <c r="G80" i="28"/>
  <c r="L80" i="28"/>
  <c r="P80" i="28"/>
  <c r="E76" i="28"/>
  <c r="I76" i="28"/>
  <c r="N76" i="28"/>
  <c r="G55" i="28"/>
  <c r="G59" i="28"/>
  <c r="G66" i="28"/>
  <c r="G52" i="28"/>
  <c r="G57" i="28"/>
  <c r="G62" i="28"/>
  <c r="G67" i="28"/>
  <c r="G53" i="28"/>
  <c r="G58" i="28"/>
  <c r="G63" i="28"/>
  <c r="G68" i="28"/>
  <c r="D80" i="28"/>
  <c r="L76" i="28"/>
  <c r="F76" i="28"/>
  <c r="N77" i="28"/>
  <c r="H77" i="28"/>
  <c r="P78" i="28"/>
  <c r="I78" i="28"/>
  <c r="Q80" i="28"/>
  <c r="H80" i="28"/>
  <c r="M81" i="28"/>
  <c r="E92" i="28"/>
  <c r="E85" i="28"/>
  <c r="F88" i="28"/>
  <c r="G92" i="28"/>
  <c r="G85" i="28"/>
  <c r="H88" i="28"/>
  <c r="I92" i="28"/>
  <c r="I85" i="28"/>
  <c r="J87" i="28"/>
  <c r="M85" i="28"/>
  <c r="N87" i="28"/>
  <c r="O88" i="28"/>
  <c r="P84" i="28"/>
  <c r="O52" i="28"/>
  <c r="E65" i="28"/>
  <c r="E56" i="28"/>
  <c r="G65" i="28"/>
  <c r="G56" i="28"/>
  <c r="I69" i="28"/>
  <c r="I60" i="28"/>
  <c r="M69" i="28"/>
  <c r="M59" i="28"/>
  <c r="N65" i="28"/>
  <c r="N56" i="28"/>
  <c r="Q66" i="28"/>
  <c r="Q56" i="28"/>
  <c r="L59" i="28"/>
  <c r="L52" i="28"/>
  <c r="P55" i="28"/>
  <c r="P59" i="28"/>
  <c r="P66" i="28"/>
  <c r="P52" i="28"/>
  <c r="J53" i="28"/>
  <c r="J57" i="28"/>
  <c r="J61" i="28"/>
  <c r="J64" i="28"/>
  <c r="J68" i="28"/>
  <c r="F53" i="28"/>
  <c r="F57" i="28"/>
  <c r="F61" i="28"/>
  <c r="F64" i="28"/>
  <c r="F68" i="28"/>
  <c r="O79" i="28"/>
  <c r="J79" i="28"/>
  <c r="F79" i="28"/>
  <c r="E90" i="28"/>
  <c r="E86" i="28"/>
  <c r="E83" i="28"/>
  <c r="F90" i="28"/>
  <c r="F86" i="28"/>
  <c r="F83" i="28"/>
  <c r="G90" i="28"/>
  <c r="G86" i="28"/>
  <c r="G83" i="28"/>
  <c r="H90" i="28"/>
  <c r="H86" i="28"/>
  <c r="H83" i="28"/>
  <c r="I90" i="28"/>
  <c r="I86" i="28"/>
  <c r="I83" i="28"/>
  <c r="J90" i="28"/>
  <c r="L86" i="28"/>
  <c r="M83" i="28"/>
  <c r="F52" i="28"/>
  <c r="F65" i="28"/>
  <c r="F60" i="28"/>
  <c r="F55" i="28"/>
  <c r="J67" i="28"/>
  <c r="J58" i="28"/>
  <c r="L64" i="28"/>
  <c r="L54" i="28"/>
  <c r="P67" i="28"/>
  <c r="P62" i="28"/>
  <c r="P57" i="28"/>
  <c r="D98" i="28"/>
  <c r="D66" i="28" s="1"/>
  <c r="G63" i="5"/>
  <c r="F63" i="5"/>
  <c r="E63" i="5"/>
  <c r="H39" i="4"/>
  <c r="G39" i="4"/>
  <c r="F39" i="4"/>
  <c r="E39" i="4"/>
  <c r="D85" i="4"/>
  <c r="D16" i="4"/>
  <c r="G62" i="4" s="1"/>
  <c r="H39" i="8"/>
  <c r="G39" i="8"/>
  <c r="F39" i="8"/>
  <c r="E39" i="8"/>
  <c r="H62" i="8"/>
  <c r="G62" i="8"/>
  <c r="F62" i="8"/>
  <c r="E62" i="8"/>
  <c r="H64" i="7"/>
  <c r="D91" i="7"/>
  <c r="D59" i="28" l="1"/>
  <c r="E75" i="28"/>
  <c r="I75" i="28"/>
  <c r="D64" i="28"/>
  <c r="N75" i="28"/>
  <c r="D56" i="28"/>
  <c r="D58" i="28"/>
  <c r="D52" i="28"/>
  <c r="D75" i="28"/>
  <c r="D67" i="28"/>
  <c r="J75" i="28"/>
  <c r="P75" i="28"/>
  <c r="D60" i="28"/>
  <c r="F75" i="28"/>
  <c r="L75" i="28"/>
  <c r="D54" i="28"/>
  <c r="D63" i="28"/>
  <c r="G75" i="28"/>
  <c r="D55" i="28"/>
  <c r="D65" i="28"/>
  <c r="H75" i="28"/>
  <c r="O75" i="28"/>
  <c r="D69" i="28"/>
  <c r="Q75" i="28"/>
  <c r="D57" i="28"/>
  <c r="D62" i="28"/>
  <c r="M75" i="28"/>
  <c r="D53" i="28"/>
  <c r="D61" i="28"/>
  <c r="D68" i="28"/>
  <c r="D39" i="4"/>
  <c r="F62" i="4"/>
  <c r="H62" i="4"/>
  <c r="E62" i="4"/>
  <c r="D64" i="7"/>
  <c r="F64" i="7"/>
  <c r="G64" i="7"/>
  <c r="E64" i="7"/>
  <c r="F81" i="7" l="1"/>
  <c r="G81" i="7"/>
  <c r="H81" i="7"/>
  <c r="E81" i="7"/>
  <c r="D83" i="7"/>
  <c r="D84" i="7"/>
  <c r="D85" i="7"/>
  <c r="D86" i="7"/>
  <c r="D87" i="7"/>
  <c r="D88" i="7"/>
  <c r="D89" i="7"/>
  <c r="D90" i="7"/>
  <c r="D92" i="7"/>
  <c r="D93" i="7"/>
  <c r="D94" i="7"/>
  <c r="D95" i="7"/>
  <c r="D96" i="7"/>
  <c r="D97" i="7"/>
  <c r="D98" i="7"/>
  <c r="D82" i="7"/>
  <c r="E65" i="7"/>
  <c r="H79" i="6"/>
  <c r="F79" i="6"/>
  <c r="G79" i="6"/>
  <c r="E79" i="6"/>
  <c r="D80" i="6"/>
  <c r="D81" i="6"/>
  <c r="D82" i="6"/>
  <c r="D83" i="6"/>
  <c r="D84" i="6"/>
  <c r="D85" i="6"/>
  <c r="D86" i="6"/>
  <c r="D87" i="6"/>
  <c r="D88" i="6"/>
  <c r="D90" i="6"/>
  <c r="D91" i="6"/>
  <c r="D92" i="6"/>
  <c r="D93" i="6"/>
  <c r="D94" i="6"/>
  <c r="D95" i="6"/>
  <c r="D96" i="6"/>
  <c r="F77" i="5"/>
  <c r="G77" i="5"/>
  <c r="E77" i="5"/>
  <c r="D79" i="5"/>
  <c r="D80" i="5"/>
  <c r="D81" i="5"/>
  <c r="D82" i="5"/>
  <c r="D83" i="5"/>
  <c r="D84" i="5"/>
  <c r="D85" i="5"/>
  <c r="D86" i="5"/>
  <c r="D88" i="5"/>
  <c r="D89" i="5"/>
  <c r="D90" i="5"/>
  <c r="D91" i="5"/>
  <c r="D92" i="5"/>
  <c r="D93" i="5"/>
  <c r="D94" i="5"/>
  <c r="D78" i="5"/>
  <c r="F75" i="4"/>
  <c r="G75" i="4"/>
  <c r="H75" i="4"/>
  <c r="E75" i="4"/>
  <c r="D77" i="4"/>
  <c r="D78" i="4"/>
  <c r="D79" i="4"/>
  <c r="D80" i="4"/>
  <c r="D81" i="4"/>
  <c r="D82" i="4"/>
  <c r="D83" i="4"/>
  <c r="D84" i="4"/>
  <c r="D86" i="4"/>
  <c r="D87" i="4"/>
  <c r="D88" i="4"/>
  <c r="D89" i="4"/>
  <c r="D90" i="4"/>
  <c r="D91" i="4"/>
  <c r="D92" i="4"/>
  <c r="D76" i="4"/>
  <c r="E41" i="6" l="1"/>
  <c r="H41" i="6"/>
  <c r="G41" i="6"/>
  <c r="F41" i="6"/>
  <c r="G41" i="7"/>
  <c r="F41" i="7"/>
  <c r="E32" i="7"/>
  <c r="E41" i="7"/>
  <c r="H41" i="7"/>
  <c r="E39" i="18"/>
  <c r="F39" i="18"/>
  <c r="H39" i="18"/>
  <c r="G39" i="18"/>
  <c r="F40" i="5"/>
  <c r="G40" i="5"/>
  <c r="E40" i="5"/>
  <c r="H59" i="8"/>
  <c r="E59" i="8"/>
  <c r="G59" i="8"/>
  <c r="F59" i="8"/>
  <c r="F53" i="8"/>
  <c r="E53" i="8"/>
  <c r="H53" i="8"/>
  <c r="G53" i="8"/>
  <c r="G66" i="8"/>
  <c r="F66" i="8"/>
  <c r="H66" i="8"/>
  <c r="E66" i="8"/>
  <c r="G58" i="8"/>
  <c r="F58" i="8"/>
  <c r="E58" i="8"/>
  <c r="H58" i="8"/>
  <c r="G54" i="8"/>
  <c r="F54" i="8"/>
  <c r="H54" i="8"/>
  <c r="E54" i="8"/>
  <c r="F32" i="8"/>
  <c r="F36" i="8"/>
  <c r="F40" i="8"/>
  <c r="F44" i="8"/>
  <c r="F43" i="8"/>
  <c r="F33" i="8"/>
  <c r="F37" i="8"/>
  <c r="F41" i="8"/>
  <c r="F45" i="8"/>
  <c r="F31" i="8"/>
  <c r="F30" i="8"/>
  <c r="F34" i="8"/>
  <c r="F38" i="8"/>
  <c r="F42" i="8"/>
  <c r="F46" i="8"/>
  <c r="F35" i="8"/>
  <c r="H67" i="8"/>
  <c r="G67" i="8"/>
  <c r="F67" i="8"/>
  <c r="E67" i="8"/>
  <c r="G55" i="8"/>
  <c r="F55" i="8"/>
  <c r="E55" i="8"/>
  <c r="F69" i="8"/>
  <c r="G69" i="8"/>
  <c r="E69" i="8"/>
  <c r="H69" i="8"/>
  <c r="F65" i="8"/>
  <c r="E65" i="8"/>
  <c r="H65" i="8"/>
  <c r="G65" i="8"/>
  <c r="F61" i="8"/>
  <c r="E61" i="8"/>
  <c r="G61" i="8"/>
  <c r="H61" i="8"/>
  <c r="F57" i="8"/>
  <c r="G57" i="8"/>
  <c r="E57" i="8"/>
  <c r="H57" i="8"/>
  <c r="E31" i="8"/>
  <c r="E35" i="8"/>
  <c r="E43" i="8"/>
  <c r="E38" i="8"/>
  <c r="E32" i="8"/>
  <c r="E36" i="8"/>
  <c r="E40" i="8"/>
  <c r="E44" i="8"/>
  <c r="E34" i="8"/>
  <c r="E46" i="8"/>
  <c r="E33" i="8"/>
  <c r="E37" i="8"/>
  <c r="E41" i="8"/>
  <c r="E45" i="8"/>
  <c r="E30" i="8"/>
  <c r="E42" i="8"/>
  <c r="H63" i="8"/>
  <c r="G63" i="8"/>
  <c r="E63" i="8"/>
  <c r="F63" i="8"/>
  <c r="G33" i="8"/>
  <c r="G37" i="8"/>
  <c r="G41" i="8"/>
  <c r="G45" i="8"/>
  <c r="G44" i="8"/>
  <c r="G30" i="8"/>
  <c r="G34" i="8"/>
  <c r="G38" i="8"/>
  <c r="G42" i="8"/>
  <c r="G46" i="8"/>
  <c r="G36" i="8"/>
  <c r="G31" i="8"/>
  <c r="G35" i="8"/>
  <c r="G43" i="8"/>
  <c r="G32" i="8"/>
  <c r="G40" i="8"/>
  <c r="E68" i="8"/>
  <c r="H68" i="8"/>
  <c r="F68" i="8"/>
  <c r="G68" i="8"/>
  <c r="E64" i="8"/>
  <c r="F64" i="8"/>
  <c r="H64" i="8"/>
  <c r="G64" i="8"/>
  <c r="E60" i="8"/>
  <c r="H60" i="8"/>
  <c r="G60" i="8"/>
  <c r="F60" i="8"/>
  <c r="E56" i="8"/>
  <c r="H56" i="8"/>
  <c r="F56" i="8"/>
  <c r="G56" i="8"/>
  <c r="H30" i="8"/>
  <c r="H34" i="8"/>
  <c r="H38" i="8"/>
  <c r="H42" i="8"/>
  <c r="H46" i="8"/>
  <c r="H33" i="8"/>
  <c r="H45" i="8"/>
  <c r="H31" i="8"/>
  <c r="H35" i="8"/>
  <c r="H43" i="8"/>
  <c r="H41" i="8"/>
  <c r="H36" i="8"/>
  <c r="H40" i="8"/>
  <c r="H44" i="8"/>
  <c r="H37" i="8"/>
  <c r="G35" i="7"/>
  <c r="G39" i="7"/>
  <c r="G43" i="7"/>
  <c r="G47" i="7"/>
  <c r="G34" i="7"/>
  <c r="G32" i="7"/>
  <c r="G36" i="7"/>
  <c r="G40" i="7"/>
  <c r="G44" i="7"/>
  <c r="G48" i="7"/>
  <c r="G42" i="7"/>
  <c r="G33" i="7"/>
  <c r="G37" i="7"/>
  <c r="G45" i="7"/>
  <c r="G31" i="7"/>
  <c r="G38" i="7"/>
  <c r="G46" i="7"/>
  <c r="D55" i="7"/>
  <c r="G55" i="7"/>
  <c r="E55" i="7"/>
  <c r="F55" i="7"/>
  <c r="F34" i="7"/>
  <c r="F38" i="7"/>
  <c r="F42" i="7"/>
  <c r="F46" i="7"/>
  <c r="F33" i="7"/>
  <c r="F45" i="7"/>
  <c r="F35" i="7"/>
  <c r="F39" i="7"/>
  <c r="F43" i="7"/>
  <c r="F47" i="7"/>
  <c r="F31" i="7"/>
  <c r="F37" i="7"/>
  <c r="F32" i="7"/>
  <c r="F36" i="7"/>
  <c r="F40" i="7"/>
  <c r="F44" i="7"/>
  <c r="F48" i="7"/>
  <c r="E33" i="7"/>
  <c r="E37" i="7"/>
  <c r="E45" i="7"/>
  <c r="E31" i="7"/>
  <c r="E40" i="7"/>
  <c r="E34" i="7"/>
  <c r="E38" i="7"/>
  <c r="E42" i="7"/>
  <c r="E46" i="7"/>
  <c r="E44" i="7"/>
  <c r="E35" i="7"/>
  <c r="E39" i="7"/>
  <c r="E43" i="7"/>
  <c r="E47" i="7"/>
  <c r="E36" i="7"/>
  <c r="E48" i="7"/>
  <c r="H31" i="7"/>
  <c r="H33" i="7"/>
  <c r="H38" i="7"/>
  <c r="D81" i="7"/>
  <c r="F67" i="7"/>
  <c r="E67" i="7"/>
  <c r="D67" i="7"/>
  <c r="G67" i="7"/>
  <c r="F63" i="7"/>
  <c r="D63" i="7"/>
  <c r="G63" i="7"/>
  <c r="E63" i="7"/>
  <c r="E66" i="7"/>
  <c r="D66" i="7"/>
  <c r="G66" i="7"/>
  <c r="F66" i="7"/>
  <c r="E58" i="7"/>
  <c r="D58" i="7"/>
  <c r="G58" i="7"/>
  <c r="F58" i="7"/>
  <c r="D69" i="7"/>
  <c r="F69" i="7"/>
  <c r="E69" i="7"/>
  <c r="G69" i="7"/>
  <c r="D65" i="7"/>
  <c r="G65" i="7"/>
  <c r="F65" i="7"/>
  <c r="H61" i="7"/>
  <c r="D61" i="7"/>
  <c r="F61" i="7"/>
  <c r="E61" i="7"/>
  <c r="G61" i="7"/>
  <c r="D57" i="7"/>
  <c r="G57" i="7"/>
  <c r="F57" i="7"/>
  <c r="E57" i="7"/>
  <c r="F71" i="7"/>
  <c r="E71" i="7"/>
  <c r="D71" i="7"/>
  <c r="G71" i="7"/>
  <c r="F59" i="7"/>
  <c r="E59" i="7"/>
  <c r="D59" i="7"/>
  <c r="G59" i="7"/>
  <c r="E70" i="7"/>
  <c r="G70" i="7"/>
  <c r="F70" i="7"/>
  <c r="D70" i="7"/>
  <c r="E62" i="7"/>
  <c r="G62" i="7"/>
  <c r="F62" i="7"/>
  <c r="D62" i="7"/>
  <c r="G68" i="7"/>
  <c r="E68" i="7"/>
  <c r="D68" i="7"/>
  <c r="F68" i="7"/>
  <c r="G60" i="7"/>
  <c r="E60" i="7"/>
  <c r="D60" i="7"/>
  <c r="F60" i="7"/>
  <c r="G56" i="7"/>
  <c r="H56" i="7"/>
  <c r="F56" i="7"/>
  <c r="E56" i="7"/>
  <c r="D56" i="7"/>
  <c r="D77" i="5"/>
  <c r="D32" i="5" s="1"/>
  <c r="E53" i="4"/>
  <c r="F53" i="4"/>
  <c r="G53" i="4"/>
  <c r="G66" i="4"/>
  <c r="E66" i="4"/>
  <c r="F66" i="4"/>
  <c r="E61" i="4"/>
  <c r="F61" i="4"/>
  <c r="G61" i="4"/>
  <c r="E57" i="4"/>
  <c r="F57" i="4"/>
  <c r="G57" i="4"/>
  <c r="E31" i="4"/>
  <c r="E35" i="4"/>
  <c r="E43" i="4"/>
  <c r="E32" i="4"/>
  <c r="E36" i="4"/>
  <c r="E40" i="4"/>
  <c r="E44" i="4"/>
  <c r="E33" i="4"/>
  <c r="E37" i="4"/>
  <c r="E41" i="4"/>
  <c r="E45" i="4"/>
  <c r="E30" i="4"/>
  <c r="E34" i="4"/>
  <c r="E38" i="4"/>
  <c r="E42" i="4"/>
  <c r="E46" i="4"/>
  <c r="G69" i="4"/>
  <c r="E69" i="4"/>
  <c r="F69" i="4"/>
  <c r="G65" i="4"/>
  <c r="E65" i="4"/>
  <c r="F65" i="4"/>
  <c r="E60" i="4"/>
  <c r="F60" i="4"/>
  <c r="G60" i="4"/>
  <c r="E56" i="4"/>
  <c r="F56" i="4"/>
  <c r="G56" i="4"/>
  <c r="H31" i="4"/>
  <c r="H36" i="4"/>
  <c r="H44" i="4"/>
  <c r="H41" i="4"/>
  <c r="G68" i="4"/>
  <c r="E68" i="4"/>
  <c r="F68" i="4"/>
  <c r="G64" i="4"/>
  <c r="H64" i="4"/>
  <c r="E64" i="4"/>
  <c r="F64" i="4"/>
  <c r="H59" i="4"/>
  <c r="E59" i="4"/>
  <c r="F59" i="4"/>
  <c r="G59" i="4"/>
  <c r="E55" i="4"/>
  <c r="F55" i="4"/>
  <c r="G55" i="4"/>
  <c r="G33" i="4"/>
  <c r="G37" i="4"/>
  <c r="G41" i="4"/>
  <c r="G45" i="4"/>
  <c r="G30" i="4"/>
  <c r="G34" i="4"/>
  <c r="G38" i="4"/>
  <c r="G42" i="4"/>
  <c r="G46" i="4"/>
  <c r="G31" i="4"/>
  <c r="G35" i="4"/>
  <c r="G43" i="4"/>
  <c r="G32" i="4"/>
  <c r="G36" i="4"/>
  <c r="G40" i="4"/>
  <c r="G44" i="4"/>
  <c r="D75" i="4"/>
  <c r="G67" i="4"/>
  <c r="H67" i="4"/>
  <c r="E67" i="4"/>
  <c r="F67" i="4"/>
  <c r="G63" i="4"/>
  <c r="E63" i="4"/>
  <c r="F63" i="4"/>
  <c r="E58" i="4"/>
  <c r="F58" i="4"/>
  <c r="G58" i="4"/>
  <c r="H54" i="4"/>
  <c r="E54" i="4"/>
  <c r="F54" i="4"/>
  <c r="G54" i="4"/>
  <c r="F32" i="4"/>
  <c r="F36" i="4"/>
  <c r="F40" i="4"/>
  <c r="F44" i="4"/>
  <c r="F33" i="4"/>
  <c r="F37" i="4"/>
  <c r="F41" i="4"/>
  <c r="F45" i="4"/>
  <c r="F30" i="4"/>
  <c r="F34" i="4"/>
  <c r="F38" i="4"/>
  <c r="F42" i="4"/>
  <c r="F46" i="4"/>
  <c r="F31" i="4"/>
  <c r="F35" i="4"/>
  <c r="F43" i="4"/>
  <c r="G65" i="18"/>
  <c r="E65" i="18"/>
  <c r="D65" i="18"/>
  <c r="H65" i="18"/>
  <c r="F65" i="18"/>
  <c r="E30" i="18"/>
  <c r="E34" i="18"/>
  <c r="E38" i="18"/>
  <c r="E42" i="18"/>
  <c r="E46" i="18"/>
  <c r="E29" i="18"/>
  <c r="E32" i="18"/>
  <c r="E36" i="18"/>
  <c r="E40" i="18"/>
  <c r="E44" i="18"/>
  <c r="E31" i="18"/>
  <c r="E35" i="18"/>
  <c r="E43" i="18"/>
  <c r="E37" i="18"/>
  <c r="E45" i="18"/>
  <c r="E33" i="18"/>
  <c r="E41" i="18"/>
  <c r="D68" i="18"/>
  <c r="E68" i="18"/>
  <c r="F68" i="18"/>
  <c r="G68" i="18"/>
  <c r="D64" i="18"/>
  <c r="F64" i="18"/>
  <c r="E64" i="18"/>
  <c r="G64" i="18"/>
  <c r="D60" i="18"/>
  <c r="F60" i="18"/>
  <c r="E60" i="18"/>
  <c r="G60" i="18"/>
  <c r="D56" i="18"/>
  <c r="F56" i="18"/>
  <c r="E56" i="18"/>
  <c r="G56" i="18"/>
  <c r="H31" i="18"/>
  <c r="H35" i="18"/>
  <c r="H36" i="18"/>
  <c r="H40" i="18"/>
  <c r="H44" i="18"/>
  <c r="H30" i="18"/>
  <c r="H42" i="18"/>
  <c r="H29" i="18"/>
  <c r="G69" i="18"/>
  <c r="D69" i="18"/>
  <c r="E69" i="18"/>
  <c r="F69" i="18"/>
  <c r="G57" i="18"/>
  <c r="E57" i="18"/>
  <c r="D57" i="18"/>
  <c r="F57" i="18"/>
  <c r="E67" i="18"/>
  <c r="F67" i="18"/>
  <c r="G67" i="18"/>
  <c r="D67" i="18"/>
  <c r="H67" i="18"/>
  <c r="E63" i="18"/>
  <c r="G63" i="18"/>
  <c r="F63" i="18"/>
  <c r="D63" i="18"/>
  <c r="H63" i="18"/>
  <c r="E59" i="18"/>
  <c r="G59" i="18"/>
  <c r="F59" i="18"/>
  <c r="H59" i="18"/>
  <c r="D59" i="18"/>
  <c r="E55" i="18"/>
  <c r="G55" i="18"/>
  <c r="F55" i="18"/>
  <c r="D55" i="18"/>
  <c r="D35" i="18"/>
  <c r="G32" i="18"/>
  <c r="G36" i="18"/>
  <c r="G40" i="18"/>
  <c r="G44" i="18"/>
  <c r="G30" i="18"/>
  <c r="G34" i="18"/>
  <c r="G38" i="18"/>
  <c r="G42" i="18"/>
  <c r="G46" i="18"/>
  <c r="G29" i="18"/>
  <c r="G33" i="18"/>
  <c r="G37" i="18"/>
  <c r="G41" i="18"/>
  <c r="G45" i="18"/>
  <c r="G43" i="18"/>
  <c r="G35" i="18"/>
  <c r="G31" i="18"/>
  <c r="G61" i="18"/>
  <c r="E61" i="18"/>
  <c r="D61" i="18"/>
  <c r="F61" i="18"/>
  <c r="G53" i="18"/>
  <c r="E53" i="18"/>
  <c r="D53" i="18"/>
  <c r="H53" i="18"/>
  <c r="F53" i="18"/>
  <c r="F66" i="18"/>
  <c r="D66" i="18"/>
  <c r="G66" i="18"/>
  <c r="E66" i="18"/>
  <c r="F58" i="18"/>
  <c r="D58" i="18"/>
  <c r="H58" i="18"/>
  <c r="G58" i="18"/>
  <c r="E58" i="18"/>
  <c r="F54" i="18"/>
  <c r="D54" i="18"/>
  <c r="H54" i="18"/>
  <c r="G54" i="18"/>
  <c r="E54" i="18"/>
  <c r="F33" i="18"/>
  <c r="F37" i="18"/>
  <c r="F41" i="18"/>
  <c r="F45" i="18"/>
  <c r="F31" i="18"/>
  <c r="F35" i="18"/>
  <c r="F43" i="18"/>
  <c r="F30" i="18"/>
  <c r="F34" i="18"/>
  <c r="F38" i="18"/>
  <c r="F42" i="18"/>
  <c r="F46" i="18"/>
  <c r="F29" i="18"/>
  <c r="F40" i="18"/>
  <c r="F32" i="18"/>
  <c r="F36" i="18"/>
  <c r="F52" i="18"/>
  <c r="F44" i="18"/>
  <c r="F70" i="5"/>
  <c r="D70" i="5"/>
  <c r="E70" i="5"/>
  <c r="F58" i="5"/>
  <c r="D58" i="5"/>
  <c r="E58" i="5"/>
  <c r="D69" i="5"/>
  <c r="F69" i="5"/>
  <c r="E69" i="5"/>
  <c r="D65" i="5"/>
  <c r="F65" i="5"/>
  <c r="E65" i="5"/>
  <c r="D61" i="5"/>
  <c r="F61" i="5"/>
  <c r="E61" i="5"/>
  <c r="D57" i="5"/>
  <c r="F57" i="5"/>
  <c r="E57" i="5"/>
  <c r="E34" i="5"/>
  <c r="E38" i="5"/>
  <c r="E42" i="5"/>
  <c r="E46" i="5"/>
  <c r="E41" i="5"/>
  <c r="E31" i="5"/>
  <c r="E35" i="5"/>
  <c r="E39" i="5"/>
  <c r="E43" i="5"/>
  <c r="E47" i="5"/>
  <c r="E37" i="5"/>
  <c r="E32" i="5"/>
  <c r="E36" i="5"/>
  <c r="E44" i="5"/>
  <c r="E30" i="5"/>
  <c r="E33" i="5"/>
  <c r="E45" i="5"/>
  <c r="D68" i="5"/>
  <c r="E68" i="5"/>
  <c r="F68" i="5"/>
  <c r="E64" i="5"/>
  <c r="D64" i="5"/>
  <c r="F64" i="5"/>
  <c r="E60" i="5"/>
  <c r="F60" i="5"/>
  <c r="D60" i="5"/>
  <c r="D56" i="5"/>
  <c r="E56" i="5"/>
  <c r="F56" i="5"/>
  <c r="E53" i="5"/>
  <c r="G32" i="5"/>
  <c r="G30" i="5"/>
  <c r="F66" i="5"/>
  <c r="D66" i="5"/>
  <c r="E66" i="5"/>
  <c r="F62" i="5"/>
  <c r="D62" i="5"/>
  <c r="E62" i="5"/>
  <c r="F54" i="5"/>
  <c r="D54" i="5"/>
  <c r="E54" i="5"/>
  <c r="E67" i="5"/>
  <c r="F67" i="5"/>
  <c r="D67" i="5"/>
  <c r="E59" i="5"/>
  <c r="F59" i="5"/>
  <c r="D59" i="5"/>
  <c r="E55" i="5"/>
  <c r="F55" i="5"/>
  <c r="D55" i="5"/>
  <c r="F31" i="5"/>
  <c r="F35" i="5"/>
  <c r="F39" i="5"/>
  <c r="F43" i="5"/>
  <c r="F47" i="5"/>
  <c r="F38" i="5"/>
  <c r="F46" i="5"/>
  <c r="F32" i="5"/>
  <c r="F36" i="5"/>
  <c r="F44" i="5"/>
  <c r="F42" i="5"/>
  <c r="F30" i="5"/>
  <c r="F33" i="5"/>
  <c r="F37" i="5"/>
  <c r="F41" i="5"/>
  <c r="F45" i="5"/>
  <c r="F34" i="5"/>
  <c r="G33" i="6"/>
  <c r="G37" i="6"/>
  <c r="G45" i="6"/>
  <c r="G40" i="6"/>
  <c r="G34" i="6"/>
  <c r="G38" i="6"/>
  <c r="G42" i="6"/>
  <c r="G46" i="6"/>
  <c r="G31" i="6"/>
  <c r="G32" i="6"/>
  <c r="G44" i="6"/>
  <c r="G35" i="6"/>
  <c r="G39" i="6"/>
  <c r="G43" i="6"/>
  <c r="G47" i="6"/>
  <c r="G36" i="6"/>
  <c r="G48" i="6"/>
  <c r="D55" i="6"/>
  <c r="G55" i="6"/>
  <c r="E55" i="6"/>
  <c r="F55" i="6"/>
  <c r="F32" i="6"/>
  <c r="F36" i="6"/>
  <c r="F40" i="6"/>
  <c r="F44" i="6"/>
  <c r="F48" i="6"/>
  <c r="F31" i="6"/>
  <c r="F35" i="6"/>
  <c r="F43" i="6"/>
  <c r="F33" i="6"/>
  <c r="F37" i="6"/>
  <c r="F45" i="6"/>
  <c r="F39" i="6"/>
  <c r="F34" i="6"/>
  <c r="F38" i="6"/>
  <c r="F42" i="6"/>
  <c r="F46" i="6"/>
  <c r="F47" i="6"/>
  <c r="D79" i="6"/>
  <c r="E35" i="6"/>
  <c r="E39" i="6"/>
  <c r="E43" i="6"/>
  <c r="E47" i="6"/>
  <c r="E38" i="6"/>
  <c r="E31" i="6"/>
  <c r="E32" i="6"/>
  <c r="E36" i="6"/>
  <c r="E40" i="6"/>
  <c r="E44" i="6"/>
  <c r="E48" i="6"/>
  <c r="E34" i="6"/>
  <c r="E46" i="6"/>
  <c r="E33" i="6"/>
  <c r="E37" i="6"/>
  <c r="E45" i="6"/>
  <c r="E42" i="6"/>
  <c r="H38" i="6"/>
  <c r="H33" i="6"/>
  <c r="H43" i="6"/>
  <c r="H31" i="6"/>
  <c r="E56" i="6"/>
  <c r="H56" i="6"/>
  <c r="D56" i="6"/>
  <c r="G56" i="6"/>
  <c r="F56" i="6"/>
  <c r="D63" i="6"/>
  <c r="G63" i="6"/>
  <c r="E63" i="6"/>
  <c r="F63" i="6"/>
  <c r="G58" i="6"/>
  <c r="F58" i="6"/>
  <c r="D58" i="6"/>
  <c r="E58" i="6"/>
  <c r="E68" i="6"/>
  <c r="F68" i="6"/>
  <c r="D68" i="6"/>
  <c r="G68" i="6"/>
  <c r="E60" i="6"/>
  <c r="F60" i="6"/>
  <c r="D60" i="6"/>
  <c r="G60" i="6"/>
  <c r="D71" i="6"/>
  <c r="G71" i="6"/>
  <c r="E71" i="6"/>
  <c r="F71" i="6"/>
  <c r="D67" i="6"/>
  <c r="F67" i="6"/>
  <c r="E67" i="6"/>
  <c r="G67" i="6"/>
  <c r="D59" i="6"/>
  <c r="F59" i="6"/>
  <c r="E59" i="6"/>
  <c r="G59" i="6"/>
  <c r="G70" i="6"/>
  <c r="E70" i="6"/>
  <c r="D70" i="6"/>
  <c r="F70" i="6"/>
  <c r="G66" i="6"/>
  <c r="F66" i="6"/>
  <c r="H66" i="6"/>
  <c r="D66" i="6"/>
  <c r="E66" i="6"/>
  <c r="G62" i="6"/>
  <c r="E62" i="6"/>
  <c r="D62" i="6"/>
  <c r="F62" i="6"/>
  <c r="F69" i="6"/>
  <c r="E69" i="6"/>
  <c r="D69" i="6"/>
  <c r="G69" i="6"/>
  <c r="F65" i="6"/>
  <c r="G65" i="6"/>
  <c r="E65" i="6"/>
  <c r="D65" i="6"/>
  <c r="F61" i="6"/>
  <c r="E61" i="6"/>
  <c r="D61" i="6"/>
  <c r="G61" i="6"/>
  <c r="H61" i="6"/>
  <c r="F57" i="6"/>
  <c r="G57" i="6"/>
  <c r="E57" i="6"/>
  <c r="D57" i="6"/>
  <c r="D41" i="6" l="1"/>
  <c r="D34" i="5"/>
  <c r="D37" i="5"/>
  <c r="D44" i="5"/>
  <c r="D38" i="18"/>
  <c r="D46" i="7"/>
  <c r="D41" i="7"/>
  <c r="D41" i="18"/>
  <c r="D39" i="18"/>
  <c r="D45" i="18"/>
  <c r="D37" i="18"/>
  <c r="D31" i="18"/>
  <c r="D43" i="18"/>
  <c r="D34" i="18"/>
  <c r="G52" i="18"/>
  <c r="D30" i="18"/>
  <c r="D36" i="18"/>
  <c r="D30" i="5"/>
  <c r="D40" i="5"/>
  <c r="D31" i="5"/>
  <c r="D41" i="5"/>
  <c r="D46" i="5"/>
  <c r="D45" i="5"/>
  <c r="D38" i="5"/>
  <c r="D35" i="5"/>
  <c r="D36" i="5"/>
  <c r="D33" i="5"/>
  <c r="D42" i="5"/>
  <c r="D39" i="5"/>
  <c r="E54" i="7"/>
  <c r="D37" i="7"/>
  <c r="D54" i="7"/>
  <c r="H54" i="7"/>
  <c r="D33" i="7"/>
  <c r="D45" i="7"/>
  <c r="D31" i="7"/>
  <c r="D39" i="7"/>
  <c r="D48" i="7"/>
  <c r="D34" i="7"/>
  <c r="D42" i="7"/>
  <c r="D43" i="7"/>
  <c r="D44" i="7"/>
  <c r="F54" i="7"/>
  <c r="D47" i="7"/>
  <c r="D36" i="7"/>
  <c r="D35" i="7"/>
  <c r="D40" i="7"/>
  <c r="G54" i="7"/>
  <c r="D32" i="7"/>
  <c r="D38" i="7"/>
  <c r="D43" i="5"/>
  <c r="D47" i="5"/>
  <c r="F53" i="5"/>
  <c r="E52" i="18"/>
  <c r="D44" i="18"/>
  <c r="H52" i="18"/>
  <c r="D33" i="18"/>
  <c r="D29" i="18"/>
  <c r="D52" i="18"/>
  <c r="D32" i="18"/>
  <c r="D40" i="18"/>
  <c r="D46" i="18"/>
  <c r="D42" i="18"/>
  <c r="G54" i="6"/>
  <c r="D53" i="5"/>
  <c r="G53" i="5"/>
  <c r="D38" i="6"/>
  <c r="D46" i="6"/>
  <c r="D43" i="6"/>
  <c r="D32" i="6"/>
  <c r="D39" i="6"/>
  <c r="D47" i="6"/>
  <c r="D44" i="6"/>
  <c r="D48" i="6"/>
  <c r="D37" i="6"/>
  <c r="D40" i="6"/>
  <c r="F54" i="6"/>
  <c r="D34" i="6"/>
  <c r="D42" i="6"/>
  <c r="D45" i="6"/>
  <c r="D35" i="6"/>
  <c r="D33" i="6"/>
  <c r="D54" i="6"/>
  <c r="D31" i="6"/>
  <c r="D36" i="6"/>
  <c r="H54" i="6"/>
  <c r="E54" i="6"/>
  <c r="D63" i="36" l="1"/>
  <c r="D40" i="36" l="1"/>
  <c r="D58" i="36"/>
  <c r="D35" i="36"/>
  <c r="D37" i="36"/>
  <c r="D32" i="36"/>
  <c r="D36" i="36"/>
  <c r="D59" i="36"/>
  <c r="D38" i="36"/>
  <c r="D39" i="36"/>
  <c r="D62" i="36"/>
  <c r="D31" i="36" l="1"/>
  <c r="D54" i="36"/>
  <c r="D34" i="36"/>
  <c r="D57" i="36"/>
  <c r="D61" i="36"/>
  <c r="D33" i="36"/>
  <c r="D56" i="36"/>
  <c r="D55" i="36"/>
  <c r="D60" i="36"/>
  <c r="D46" i="36"/>
  <c r="D41" i="36"/>
  <c r="D47" i="36"/>
  <c r="D44" i="36"/>
  <c r="D67" i="36"/>
  <c r="D65" i="36"/>
  <c r="D42" i="36"/>
  <c r="D43" i="36"/>
  <c r="D66" i="36" l="1"/>
  <c r="D45" i="36"/>
  <c r="D68" i="36"/>
  <c r="D64" i="36"/>
  <c r="D70" i="36"/>
  <c r="D69" i="36"/>
  <c r="E67" i="36"/>
  <c r="E44" i="36"/>
  <c r="E43" i="36"/>
  <c r="E66" i="36"/>
  <c r="E35" i="36"/>
  <c r="E58" i="36"/>
  <c r="E41" i="36"/>
  <c r="E64" i="36"/>
  <c r="E65" i="36"/>
  <c r="E42" i="36"/>
  <c r="E68" i="36"/>
  <c r="E45" i="36"/>
  <c r="E31" i="36"/>
  <c r="E54" i="36"/>
  <c r="E69" i="36"/>
  <c r="E46" i="36"/>
  <c r="E39" i="36"/>
  <c r="E36" i="36"/>
  <c r="E59" i="36"/>
  <c r="E33" i="36" l="1"/>
  <c r="E56" i="36"/>
  <c r="E38" i="36"/>
  <c r="E61" i="36"/>
  <c r="E40" i="36"/>
  <c r="E63" i="36"/>
  <c r="E37" i="36"/>
  <c r="E60" i="36"/>
  <c r="E34" i="36"/>
  <c r="E57" i="36"/>
  <c r="E32" i="36"/>
  <c r="E55" i="36"/>
  <c r="E62" i="36"/>
  <c r="E47" i="36"/>
  <c r="E70" i="36"/>
  <c r="G42" i="36"/>
  <c r="F37" i="36"/>
  <c r="F65" i="36"/>
  <c r="F42" i="36"/>
  <c r="F60" i="36"/>
  <c r="G67" i="36"/>
  <c r="G44" i="36"/>
  <c r="I54" i="36"/>
  <c r="F63" i="36"/>
  <c r="F40" i="36"/>
  <c r="G41" i="36"/>
  <c r="G64" i="36"/>
  <c r="F64" i="36"/>
  <c r="F41" i="36"/>
  <c r="G54" i="36"/>
  <c r="G31" i="36"/>
  <c r="J68" i="36"/>
  <c r="J45" i="36"/>
  <c r="F36" i="36"/>
  <c r="F59" i="36"/>
  <c r="I46" i="36"/>
  <c r="J42" i="36"/>
  <c r="J65" i="36"/>
  <c r="G65" i="36"/>
  <c r="H37" i="36"/>
  <c r="G62" i="36"/>
  <c r="G39" i="36"/>
  <c r="I66" i="36"/>
  <c r="I43" i="36"/>
  <c r="H32" i="36"/>
  <c r="H55" i="36"/>
  <c r="J31" i="36"/>
  <c r="J54" i="36"/>
  <c r="F56" i="36"/>
  <c r="F33" i="36"/>
  <c r="I62" i="36"/>
  <c r="I39" i="36"/>
  <c r="J40" i="36"/>
  <c r="G34" i="36"/>
  <c r="G57" i="36"/>
  <c r="I37" i="36"/>
  <c r="I60" i="36"/>
  <c r="G43" i="36"/>
  <c r="F45" i="36"/>
  <c r="F68" i="36"/>
  <c r="G56" i="36"/>
  <c r="G33" i="36"/>
  <c r="H43" i="36"/>
  <c r="H66" i="36"/>
  <c r="H44" i="36"/>
  <c r="H67" i="36"/>
  <c r="G58" i="36"/>
  <c r="G35" i="36"/>
  <c r="F70" i="36"/>
  <c r="F47" i="36"/>
  <c r="F38" i="36"/>
  <c r="F61" i="36"/>
  <c r="H61" i="36"/>
  <c r="H38" i="36"/>
  <c r="G61" i="36"/>
  <c r="G38" i="36"/>
  <c r="F55" i="36"/>
  <c r="H42" i="36"/>
  <c r="I38" i="36"/>
  <c r="I61" i="36"/>
  <c r="H59" i="36"/>
  <c r="H36" i="36"/>
  <c r="I41" i="36"/>
  <c r="I64" i="36"/>
  <c r="I35" i="36"/>
  <c r="J36" i="36"/>
  <c r="J59" i="36"/>
  <c r="I42" i="36"/>
  <c r="I40" i="36"/>
  <c r="F39" i="36"/>
  <c r="H47" i="36"/>
  <c r="H70" i="36"/>
  <c r="J61" i="36"/>
  <c r="J38" i="36"/>
  <c r="J57" i="36"/>
  <c r="J34" i="36"/>
  <c r="G36" i="36"/>
  <c r="G59" i="36"/>
  <c r="H58" i="36"/>
  <c r="H35" i="36"/>
  <c r="F66" i="36"/>
  <c r="F43" i="36"/>
  <c r="H64" i="36"/>
  <c r="H41" i="36"/>
  <c r="G47" i="36"/>
  <c r="G40" i="36"/>
  <c r="F34" i="36"/>
  <c r="H62" i="36"/>
  <c r="H39" i="36"/>
  <c r="J43" i="36"/>
  <c r="G63" i="36" l="1"/>
  <c r="G70" i="36"/>
  <c r="I36" i="36"/>
  <c r="I59" i="36"/>
  <c r="I45" i="36"/>
  <c r="I68" i="36"/>
  <c r="F57" i="36"/>
  <c r="H40" i="36"/>
  <c r="H63" i="36"/>
  <c r="I47" i="36"/>
  <c r="I70" i="36"/>
  <c r="J32" i="36"/>
  <c r="J55" i="36"/>
  <c r="J66" i="36"/>
  <c r="F46" i="36"/>
  <c r="F69" i="36"/>
  <c r="H45" i="36"/>
  <c r="H68" i="36"/>
  <c r="H46" i="36"/>
  <c r="H69" i="36"/>
  <c r="F32" i="36"/>
  <c r="I44" i="36"/>
  <c r="I67" i="36"/>
  <c r="F31" i="36"/>
  <c r="F54" i="36"/>
  <c r="G45" i="36"/>
  <c r="G68" i="36"/>
  <c r="F62" i="36"/>
  <c r="I65" i="36"/>
  <c r="I58" i="36"/>
  <c r="J47" i="36"/>
  <c r="J70" i="36"/>
  <c r="G32" i="36"/>
  <c r="G55" i="36"/>
  <c r="I33" i="36"/>
  <c r="I56" i="36"/>
  <c r="I34" i="36"/>
  <c r="I57" i="36"/>
  <c r="I63" i="36"/>
  <c r="H65" i="36"/>
  <c r="G46" i="36"/>
  <c r="G69" i="36"/>
  <c r="G66" i="36"/>
  <c r="H31" i="36"/>
  <c r="H54" i="36"/>
  <c r="J37" i="36"/>
  <c r="J60" i="36"/>
  <c r="J63" i="36"/>
  <c r="H33" i="36"/>
  <c r="H56" i="36"/>
  <c r="H60" i="36"/>
  <c r="H34" i="36"/>
  <c r="H57" i="36"/>
  <c r="I69" i="36"/>
  <c r="F44" i="36"/>
  <c r="F67" i="36"/>
  <c r="I31" i="36"/>
  <c r="I32" i="36"/>
  <c r="I55" i="36"/>
  <c r="G37" i="36"/>
  <c r="G60" i="36"/>
  <c r="J41" i="36"/>
  <c r="J64" i="36"/>
  <c r="F35" i="36"/>
  <c r="F58" i="36"/>
  <c r="M30" i="36"/>
  <c r="L30" i="36"/>
  <c r="L53" i="36"/>
  <c r="M53" i="36" l="1"/>
  <c r="N53" i="36"/>
  <c r="N30" i="36" l="1"/>
  <c r="O30" i="36"/>
  <c r="O53" i="36" l="1"/>
  <c r="P30" i="36"/>
  <c r="P53" i="36" l="1"/>
  <c r="Q30" i="36"/>
  <c r="Q53" i="36"/>
  <c r="L47" i="36"/>
  <c r="L63" i="36"/>
  <c r="L40" i="36"/>
  <c r="L70" i="36"/>
  <c r="L33" i="36"/>
  <c r="L56" i="36"/>
  <c r="L59" i="36"/>
  <c r="L36" i="36"/>
  <c r="L58" i="36"/>
  <c r="L35" i="36"/>
  <c r="L67" i="36"/>
  <c r="L44" i="36"/>
  <c r="L37" i="36"/>
  <c r="L60" i="36"/>
  <c r="L43" i="36"/>
  <c r="L66" i="36"/>
  <c r="L57" i="36"/>
  <c r="L34" i="36"/>
  <c r="L38" i="36" l="1"/>
  <c r="L61" i="36"/>
  <c r="L42" i="36"/>
  <c r="L65" i="36"/>
  <c r="L39" i="36"/>
  <c r="L62" i="36"/>
  <c r="L41" i="36"/>
  <c r="L64" i="36"/>
  <c r="L31" i="36"/>
  <c r="L54" i="36"/>
  <c r="L32" i="36"/>
  <c r="L55" i="36"/>
  <c r="L46" i="36"/>
  <c r="L69" i="36"/>
  <c r="L45" i="36"/>
  <c r="L68" i="36"/>
  <c r="M39" i="36"/>
  <c r="M43" i="36"/>
  <c r="M66" i="36"/>
  <c r="M41" i="36"/>
  <c r="M37" i="36"/>
  <c r="M60" i="36"/>
  <c r="M36" i="36"/>
  <c r="M58" i="36"/>
  <c r="M33" i="36"/>
  <c r="M42" i="36"/>
  <c r="M62" i="36" l="1"/>
  <c r="M35" i="36"/>
  <c r="M32" i="36"/>
  <c r="M55" i="36"/>
  <c r="M56" i="36"/>
  <c r="M45" i="36"/>
  <c r="M68" i="36"/>
  <c r="M38" i="36"/>
  <c r="M61" i="36"/>
  <c r="M47" i="36"/>
  <c r="M70" i="36"/>
  <c r="M31" i="36"/>
  <c r="M54" i="36"/>
  <c r="M46" i="36"/>
  <c r="M69" i="36"/>
  <c r="M40" i="36"/>
  <c r="M63" i="36"/>
  <c r="M65" i="36"/>
  <c r="M59" i="36"/>
  <c r="M34" i="36"/>
  <c r="M57" i="36"/>
  <c r="M44" i="36"/>
  <c r="M67" i="36"/>
  <c r="M64" i="36"/>
  <c r="N65" i="36"/>
  <c r="N42" i="36"/>
  <c r="Q63" i="36"/>
  <c r="O42" i="36"/>
  <c r="O65" i="36"/>
  <c r="P45" i="36"/>
  <c r="P54" i="36"/>
  <c r="P31" i="36"/>
  <c r="O41" i="36"/>
  <c r="O64" i="36"/>
  <c r="O31" i="36"/>
  <c r="O54" i="36"/>
  <c r="O37" i="36"/>
  <c r="O44" i="36"/>
  <c r="P39" i="36"/>
  <c r="N38" i="36"/>
  <c r="N44" i="36"/>
  <c r="N55" i="36"/>
  <c r="N32" i="36"/>
  <c r="N46" i="36"/>
  <c r="N69" i="36"/>
  <c r="Q41" i="36"/>
  <c r="Q64" i="36"/>
  <c r="O33" i="36"/>
  <c r="N47" i="36"/>
  <c r="N70" i="36"/>
  <c r="N39" i="36"/>
  <c r="N62" i="36"/>
  <c r="N34" i="36"/>
  <c r="P47" i="36"/>
  <c r="P62" i="36"/>
  <c r="O32" i="36"/>
  <c r="O55" i="36"/>
  <c r="N40" i="36"/>
  <c r="N63" i="36"/>
  <c r="Q32" i="36"/>
  <c r="Q55" i="36"/>
  <c r="Q31" i="36"/>
  <c r="N35" i="36"/>
  <c r="N58" i="36"/>
  <c r="O43" i="36"/>
  <c r="O38" i="36"/>
  <c r="N37" i="36"/>
  <c r="N60" i="36"/>
  <c r="N36" i="36"/>
  <c r="P37" i="36"/>
  <c r="P60" i="36"/>
  <c r="O34" i="36"/>
  <c r="O57" i="36"/>
  <c r="O45" i="36"/>
  <c r="O59" i="36"/>
  <c r="O36" i="36"/>
  <c r="P40" i="36"/>
  <c r="P63" i="36"/>
  <c r="N33" i="36"/>
  <c r="O47" i="36"/>
  <c r="P36" i="36"/>
  <c r="N45" i="36"/>
  <c r="N68" i="36"/>
  <c r="O35" i="36"/>
  <c r="O58" i="36"/>
  <c r="N41" i="36"/>
  <c r="N64" i="36"/>
  <c r="Q37" i="36"/>
  <c r="Q60" i="36"/>
  <c r="O63" i="36"/>
  <c r="O40" i="36"/>
  <c r="O39" i="36"/>
  <c r="O62" i="36"/>
  <c r="P43" i="36" l="1"/>
  <c r="P66" i="36"/>
  <c r="P42" i="36"/>
  <c r="P65" i="36"/>
  <c r="P46" i="36"/>
  <c r="P69" i="36"/>
  <c r="P59" i="36"/>
  <c r="O70" i="36"/>
  <c r="N43" i="36"/>
  <c r="N66" i="36"/>
  <c r="Q42" i="36"/>
  <c r="Q65" i="36"/>
  <c r="P35" i="36"/>
  <c r="P58" i="36"/>
  <c r="N59" i="36"/>
  <c r="O61" i="36"/>
  <c r="Q54" i="36"/>
  <c r="N31" i="36"/>
  <c r="N54" i="36"/>
  <c r="N56" i="36"/>
  <c r="O68" i="36"/>
  <c r="O66" i="36"/>
  <c r="Q45" i="36"/>
  <c r="Q68" i="36"/>
  <c r="P70" i="36"/>
  <c r="N57" i="36"/>
  <c r="N61" i="36"/>
  <c r="O67" i="36"/>
  <c r="P32" i="36"/>
  <c r="P55" i="36"/>
  <c r="O56" i="36"/>
  <c r="N67" i="36"/>
  <c r="O60" i="36"/>
  <c r="Q40" i="36"/>
  <c r="P68" i="36"/>
  <c r="O46" i="36"/>
  <c r="O69" i="36"/>
  <c r="S30" i="36"/>
  <c r="S53" i="36"/>
  <c r="S33" i="36"/>
  <c r="S31" i="36"/>
  <c r="S36" i="36"/>
  <c r="S59" i="36"/>
  <c r="S41" i="36"/>
  <c r="S45" i="36"/>
  <c r="S68" i="36"/>
  <c r="S55" i="36"/>
  <c r="S32" i="36"/>
  <c r="S62" i="36"/>
  <c r="S63" i="36"/>
  <c r="S40" i="36"/>
  <c r="S69" i="36"/>
  <c r="S46" i="36"/>
  <c r="S47" i="36"/>
  <c r="S70" i="36" l="1"/>
  <c r="S43" i="36"/>
  <c r="S66" i="36"/>
  <c r="S38" i="36"/>
  <c r="S61" i="36"/>
  <c r="S34" i="36"/>
  <c r="S57" i="36"/>
  <c r="S39" i="36"/>
  <c r="S35" i="36"/>
  <c r="S58" i="36"/>
  <c r="S37" i="36"/>
  <c r="S60" i="36"/>
  <c r="S42" i="36"/>
  <c r="S65" i="36"/>
  <c r="S44" i="36"/>
  <c r="S67" i="36"/>
  <c r="S64" i="36"/>
  <c r="S54" i="36"/>
  <c r="S56" i="36"/>
  <c r="T30" i="36" l="1"/>
  <c r="T53" i="36"/>
  <c r="T46" i="36"/>
  <c r="T35" i="36"/>
  <c r="T58" i="36"/>
  <c r="T40" i="36"/>
  <c r="T37" i="36"/>
  <c r="T42" i="36"/>
  <c r="T65" i="36"/>
  <c r="T36" i="36"/>
  <c r="T47" i="36"/>
  <c r="T31" i="36"/>
  <c r="T45" i="36"/>
  <c r="T68" i="36"/>
  <c r="T44" i="36"/>
  <c r="T43" i="36"/>
  <c r="T66" i="36"/>
  <c r="T32" i="36"/>
  <c r="T55" i="36"/>
  <c r="T54" i="36" l="1"/>
  <c r="T34" i="36"/>
  <c r="T57" i="36"/>
  <c r="T39" i="36"/>
  <c r="T62" i="36"/>
  <c r="T67" i="36"/>
  <c r="T41" i="36"/>
  <c r="T64" i="36"/>
  <c r="T70" i="36"/>
  <c r="T59" i="36"/>
  <c r="T60" i="36"/>
  <c r="T63" i="36"/>
  <c r="T69" i="36"/>
  <c r="T61" i="36"/>
  <c r="T38" i="36"/>
  <c r="T56" i="36"/>
  <c r="T33" i="36"/>
  <c r="X30" i="36"/>
  <c r="X53" i="36"/>
  <c r="V30" i="36" l="1"/>
  <c r="V53" i="36"/>
  <c r="U30" i="36"/>
  <c r="U53" i="36"/>
  <c r="W30" i="36"/>
  <c r="W53" i="36"/>
  <c r="X32" i="36"/>
  <c r="W61" i="36"/>
  <c r="W38" i="36"/>
  <c r="U34" i="36"/>
  <c r="V61" i="36"/>
  <c r="V38" i="36"/>
  <c r="X55" i="36"/>
  <c r="U46" i="36"/>
  <c r="U69" i="36"/>
  <c r="W37" i="36"/>
  <c r="W60" i="36"/>
  <c r="W42" i="36"/>
  <c r="W65" i="36"/>
  <c r="U68" i="36"/>
  <c r="U45" i="36"/>
  <c r="U70" i="36"/>
  <c r="U47" i="36"/>
  <c r="U66" i="36"/>
  <c r="U43" i="36"/>
  <c r="U35" i="36"/>
  <c r="U58" i="36"/>
  <c r="V32" i="36"/>
  <c r="V55" i="36"/>
  <c r="V59" i="36"/>
  <c r="V36" i="36"/>
  <c r="W47" i="36"/>
  <c r="W70" i="36"/>
  <c r="V31" i="36"/>
  <c r="U57" i="36"/>
  <c r="V67" i="36"/>
  <c r="V44" i="36"/>
  <c r="W62" i="36"/>
  <c r="W39" i="36"/>
  <c r="U39" i="36"/>
  <c r="U62" i="36"/>
  <c r="W46" i="36"/>
  <c r="W69" i="36"/>
  <c r="V58" i="36"/>
  <c r="V35" i="36"/>
  <c r="V46" i="36"/>
  <c r="V69" i="36"/>
  <c r="W35" i="36"/>
  <c r="W58" i="36"/>
  <c r="U61" i="36"/>
  <c r="U38" i="36"/>
  <c r="W57" i="36"/>
  <c r="W34" i="36"/>
  <c r="V62" i="36"/>
  <c r="V39" i="36"/>
  <c r="V66" i="36"/>
  <c r="V43" i="36"/>
  <c r="W31" i="36"/>
  <c r="U41" i="36" l="1"/>
  <c r="U64" i="36"/>
  <c r="U42" i="36"/>
  <c r="U65" i="36"/>
  <c r="W44" i="36"/>
  <c r="W67" i="36"/>
  <c r="V47" i="36"/>
  <c r="V70" i="36"/>
  <c r="W36" i="36"/>
  <c r="W59" i="36"/>
  <c r="W45" i="36"/>
  <c r="W68" i="36"/>
  <c r="W32" i="36"/>
  <c r="W55" i="36"/>
  <c r="V45" i="36"/>
  <c r="V68" i="36"/>
  <c r="X31" i="36"/>
  <c r="X54" i="36"/>
  <c r="X40" i="36"/>
  <c r="X63" i="36"/>
  <c r="V42" i="36"/>
  <c r="V65" i="36"/>
  <c r="X41" i="36"/>
  <c r="X64" i="36"/>
  <c r="U31" i="36"/>
  <c r="U54" i="36"/>
  <c r="V40" i="36"/>
  <c r="V63" i="36"/>
  <c r="W54" i="36"/>
  <c r="X37" i="36"/>
  <c r="X60" i="36"/>
  <c r="U44" i="36"/>
  <c r="U67" i="36"/>
  <c r="W41" i="36"/>
  <c r="W64" i="36"/>
  <c r="U32" i="36"/>
  <c r="U55" i="36"/>
  <c r="V34" i="36"/>
  <c r="V57" i="36"/>
  <c r="X42" i="36"/>
  <c r="X65" i="36"/>
  <c r="W40" i="36"/>
  <c r="W63" i="36"/>
  <c r="V41" i="36"/>
  <c r="V64" i="36"/>
  <c r="U33" i="36"/>
  <c r="U56" i="36"/>
  <c r="U37" i="36"/>
  <c r="U60" i="36"/>
  <c r="U40" i="36"/>
  <c r="U63" i="36"/>
  <c r="U36" i="36"/>
  <c r="U59" i="36"/>
  <c r="W43" i="36"/>
  <c r="W66" i="36"/>
  <c r="V37" i="36"/>
  <c r="V60" i="36"/>
  <c r="V54" i="36"/>
  <c r="V33" i="36"/>
  <c r="V56" i="36"/>
  <c r="Z30" i="36"/>
  <c r="Z53" i="36"/>
  <c r="Z66" i="36"/>
  <c r="Z69" i="36"/>
  <c r="Z46" i="36"/>
  <c r="Z39" i="36"/>
  <c r="Z62" i="36"/>
  <c r="Z65" i="36"/>
  <c r="Z42" i="36"/>
  <c r="Z57" i="36"/>
  <c r="Z64" i="36"/>
  <c r="Z41" i="36"/>
  <c r="Z35" i="36"/>
  <c r="Z70" i="36"/>
  <c r="Z47" i="36"/>
  <c r="Z31" i="36"/>
  <c r="Z54" i="36"/>
  <c r="Z56" i="36" l="1"/>
  <c r="Z33" i="36"/>
  <c r="Z38" i="36"/>
  <c r="Z61" i="36"/>
  <c r="Z45" i="36"/>
  <c r="Z68" i="36"/>
  <c r="Z36" i="36"/>
  <c r="Z59" i="36"/>
  <c r="Z37" i="36"/>
  <c r="Z60" i="36"/>
  <c r="Z63" i="36"/>
  <c r="Z40" i="36"/>
  <c r="Z58" i="36"/>
  <c r="Z34" i="36"/>
  <c r="Z32" i="36"/>
  <c r="Z55" i="36"/>
  <c r="Z44" i="36"/>
  <c r="Z67" i="36"/>
  <c r="Z43" i="36"/>
  <c r="AA30" i="36" l="1"/>
  <c r="AA53" i="36"/>
  <c r="AA33" i="36"/>
  <c r="AA56" i="36"/>
  <c r="AA39" i="36"/>
  <c r="AA35" i="36"/>
  <c r="AA32" i="36"/>
  <c r="AA43" i="36"/>
  <c r="AA36" i="36"/>
  <c r="AA59" i="36"/>
  <c r="AA60" i="36"/>
  <c r="AA37" i="36"/>
  <c r="AA44" i="36"/>
  <c r="AA38" i="36"/>
  <c r="AA42" i="36"/>
  <c r="AA67" i="36" l="1"/>
  <c r="AA58" i="36"/>
  <c r="AA61" i="36"/>
  <c r="AA66" i="36"/>
  <c r="AA47" i="36"/>
  <c r="AA70" i="36"/>
  <c r="AA65" i="36"/>
  <c r="AA40" i="36"/>
  <c r="AA63" i="36"/>
  <c r="AA31" i="36"/>
  <c r="AA54" i="36"/>
  <c r="AA46" i="36"/>
  <c r="AA69" i="36"/>
  <c r="AA45" i="36"/>
  <c r="AA68" i="36"/>
  <c r="AA34" i="36"/>
  <c r="AA57" i="36"/>
  <c r="AA41" i="36"/>
  <c r="AA64" i="36"/>
  <c r="AA62" i="36"/>
  <c r="AA55" i="36"/>
  <c r="AC53" i="36"/>
  <c r="AC30" i="36"/>
  <c r="AD30" i="36"/>
  <c r="AE30" i="36"/>
  <c r="AE53" i="36"/>
  <c r="AD53" i="36" l="1"/>
  <c r="AB30" i="36"/>
  <c r="AB53" i="36"/>
  <c r="AD42" i="36"/>
  <c r="AC47" i="36"/>
  <c r="AB42" i="36"/>
  <c r="AC35" i="36"/>
  <c r="AB68" i="36"/>
  <c r="AD39" i="36"/>
  <c r="AB65" i="36"/>
  <c r="AD65" i="36"/>
  <c r="AB33" i="36"/>
  <c r="AB56" i="36"/>
  <c r="AB41" i="36"/>
  <c r="AD43" i="36"/>
  <c r="AC33" i="36"/>
  <c r="AD60" i="36"/>
  <c r="AD37" i="36"/>
  <c r="AE55" i="36"/>
  <c r="AE32" i="36"/>
  <c r="AE54" i="36"/>
  <c r="AE31" i="36"/>
  <c r="AD47" i="36"/>
  <c r="AB35" i="36"/>
  <c r="AB60" i="36"/>
  <c r="AB37" i="36"/>
  <c r="AB57" i="36"/>
  <c r="AB34" i="36"/>
  <c r="AD62" i="36"/>
  <c r="AC34" i="36"/>
  <c r="AC57" i="36"/>
  <c r="AC70" i="36"/>
  <c r="AC32" i="36"/>
  <c r="AC55" i="36"/>
  <c r="AB66" i="36"/>
  <c r="AB43" i="36"/>
  <c r="AD61" i="36"/>
  <c r="AD38" i="36"/>
  <c r="AC39" i="36"/>
  <c r="AC62" i="36"/>
  <c r="AB64" i="36"/>
  <c r="AE60" i="36"/>
  <c r="AE37" i="36"/>
  <c r="AE65" i="36"/>
  <c r="AE42" i="36"/>
  <c r="AD34" i="36"/>
  <c r="AD57" i="36"/>
  <c r="AB36" i="36"/>
  <c r="AC31" i="36"/>
  <c r="AC54" i="36"/>
  <c r="AE40" i="36"/>
  <c r="AE63" i="36"/>
  <c r="AB69" i="36"/>
  <c r="AB46" i="36"/>
  <c r="AB32" i="36"/>
  <c r="AB55" i="36"/>
  <c r="AC58" i="36"/>
  <c r="AD69" i="36"/>
  <c r="AD46" i="36"/>
  <c r="AC45" i="36"/>
  <c r="AC68" i="36"/>
  <c r="AB38" i="36"/>
  <c r="AB61" i="36"/>
  <c r="AD45" i="36"/>
  <c r="AD68" i="36"/>
  <c r="AC60" i="36"/>
  <c r="AC37" i="36"/>
  <c r="AB44" i="36"/>
  <c r="AD35" i="36"/>
  <c r="AD58" i="36"/>
  <c r="AB40" i="36"/>
  <c r="AB47" i="36"/>
  <c r="AB70" i="36"/>
  <c r="AB54" i="36"/>
  <c r="AB63" i="36" l="1"/>
  <c r="AB39" i="36"/>
  <c r="AB62" i="36"/>
  <c r="AD44" i="36"/>
  <c r="AD67" i="36"/>
  <c r="AC36" i="36"/>
  <c r="AC59" i="36"/>
  <c r="AC38" i="36"/>
  <c r="AC61" i="36"/>
  <c r="AC44" i="36"/>
  <c r="AC67" i="36"/>
  <c r="AB59" i="36"/>
  <c r="AD31" i="36"/>
  <c r="AD54" i="36"/>
  <c r="AB31" i="36"/>
  <c r="AC42" i="36"/>
  <c r="AC65" i="36"/>
  <c r="AC41" i="36"/>
  <c r="AC64" i="36"/>
  <c r="AD40" i="36"/>
  <c r="AD63" i="36"/>
  <c r="AC40" i="36"/>
  <c r="AC63" i="36"/>
  <c r="AC46" i="36"/>
  <c r="AC69" i="36"/>
  <c r="AD32" i="36"/>
  <c r="AD55" i="36"/>
  <c r="AB67" i="36"/>
  <c r="AD36" i="36"/>
  <c r="AD59" i="36"/>
  <c r="AB58" i="36"/>
  <c r="AD41" i="36"/>
  <c r="AD64" i="36"/>
  <c r="AC43" i="36"/>
  <c r="AC66" i="36"/>
  <c r="AE45" i="36"/>
  <c r="AE68" i="36"/>
  <c r="AD70" i="36"/>
  <c r="AC56" i="36"/>
  <c r="AD66" i="36"/>
  <c r="AB45" i="36"/>
  <c r="AG53" i="36"/>
  <c r="AG30" i="36" l="1"/>
  <c r="AG68" i="36"/>
  <c r="AG39" i="36"/>
  <c r="AG40" i="36"/>
  <c r="AG35" i="36"/>
  <c r="AG37" i="36"/>
  <c r="AG31" i="36"/>
  <c r="AG33" i="36"/>
  <c r="AG38" i="36"/>
  <c r="AG70" i="36"/>
  <c r="AG47" i="36"/>
  <c r="AG41" i="36"/>
  <c r="AG66" i="36"/>
  <c r="AG43" i="36"/>
  <c r="AG34" i="36"/>
  <c r="AG57" i="36"/>
  <c r="AG36" i="36"/>
  <c r="AG42" i="36"/>
  <c r="AG44" i="36"/>
  <c r="AG32" i="36"/>
  <c r="AG46" i="36"/>
  <c r="AG69" i="36" l="1"/>
  <c r="AG55" i="36"/>
  <c r="AG65" i="36"/>
  <c r="AG67" i="36"/>
  <c r="AG56" i="36"/>
  <c r="AG64" i="36"/>
  <c r="AG61" i="36"/>
  <c r="AG59" i="36"/>
  <c r="AG54" i="36"/>
  <c r="AG60" i="36"/>
  <c r="AG58" i="36"/>
  <c r="AG63" i="36"/>
  <c r="AG62" i="36"/>
  <c r="AG45" i="36"/>
  <c r="AH30" i="36"/>
  <c r="AH53" i="36"/>
  <c r="AK30" i="36"/>
  <c r="AK53" i="36"/>
  <c r="AI53" i="36"/>
  <c r="AI30" i="36"/>
  <c r="AJ30" i="36"/>
  <c r="AL30" i="36" l="1"/>
  <c r="AL53" i="36"/>
  <c r="AJ53" i="36"/>
  <c r="AH35" i="36"/>
  <c r="AJ42" i="36"/>
  <c r="AI34" i="36"/>
  <c r="AI40" i="36"/>
  <c r="AJ65" i="36"/>
  <c r="AI38" i="36"/>
  <c r="AI63" i="36"/>
  <c r="AI35" i="36"/>
  <c r="AJ60" i="36"/>
  <c r="AJ37" i="36"/>
  <c r="AH46" i="36"/>
  <c r="AH40" i="36"/>
  <c r="AH63" i="36"/>
  <c r="AI32" i="36"/>
  <c r="AI55" i="36"/>
  <c r="AI44" i="36"/>
  <c r="AH32" i="36"/>
  <c r="AK57" i="36"/>
  <c r="AK34" i="36"/>
  <c r="AJ31" i="36"/>
  <c r="AJ54" i="36"/>
  <c r="AI69" i="36"/>
  <c r="AI46" i="36"/>
  <c r="AH58" i="36"/>
  <c r="AI70" i="36"/>
  <c r="AI47" i="36"/>
  <c r="AI45" i="36"/>
  <c r="AI68" i="36"/>
  <c r="AL55" i="36"/>
  <c r="AL32" i="36"/>
  <c r="AH38" i="36"/>
  <c r="AH61" i="36"/>
  <c r="AK60" i="36"/>
  <c r="AK44" i="36"/>
  <c r="AK68" i="36"/>
  <c r="AK45" i="36"/>
  <c r="AK62" i="36"/>
  <c r="AK39" i="36"/>
  <c r="AK63" i="36"/>
  <c r="AK40" i="36"/>
  <c r="AJ35" i="36"/>
  <c r="AJ58" i="36"/>
  <c r="AH64" i="36"/>
  <c r="AH41" i="36"/>
  <c r="AJ33" i="36"/>
  <c r="AJ56" i="36"/>
  <c r="AH62" i="36"/>
  <c r="AH67" i="36"/>
  <c r="AH45" i="36"/>
  <c r="AH68" i="36"/>
  <c r="AJ40" i="36"/>
  <c r="AI33" i="36"/>
  <c r="AK38" i="36"/>
  <c r="AK54" i="36"/>
  <c r="AK31" i="36"/>
  <c r="AI57" i="36"/>
  <c r="AL45" i="36"/>
  <c r="AL68" i="36"/>
  <c r="AI64" i="36"/>
  <c r="AI41" i="36"/>
  <c r="AK70" i="36"/>
  <c r="AK47" i="36"/>
  <c r="AK67" i="36"/>
  <c r="AH31" i="36"/>
  <c r="AH54" i="36"/>
  <c r="AI58" i="36"/>
  <c r="AH66" i="36"/>
  <c r="AH43" i="36"/>
  <c r="AJ38" i="36"/>
  <c r="AJ61" i="36"/>
  <c r="AJ32" i="36"/>
  <c r="AJ55" i="36"/>
  <c r="AJ66" i="36"/>
  <c r="AJ43" i="36"/>
  <c r="AJ70" i="36"/>
  <c r="AJ47" i="36"/>
  <c r="AK59" i="36"/>
  <c r="AK36" i="36"/>
  <c r="AJ64" i="36"/>
  <c r="AJ41" i="36"/>
  <c r="AJ45" i="36" l="1"/>
  <c r="AJ68" i="36"/>
  <c r="AH47" i="36"/>
  <c r="AH70" i="36"/>
  <c r="AI43" i="36"/>
  <c r="AI66" i="36"/>
  <c r="AI37" i="36"/>
  <c r="AI60" i="36"/>
  <c r="AK55" i="36"/>
  <c r="AK32" i="36"/>
  <c r="AI42" i="36"/>
  <c r="AI65" i="36"/>
  <c r="AK35" i="36"/>
  <c r="AK58" i="36"/>
  <c r="AJ39" i="36"/>
  <c r="AJ62" i="36"/>
  <c r="AK41" i="36"/>
  <c r="AK64" i="36"/>
  <c r="AL40" i="36"/>
  <c r="AL63" i="36"/>
  <c r="AJ46" i="36"/>
  <c r="AJ69" i="36"/>
  <c r="AH33" i="36"/>
  <c r="AH56" i="36"/>
  <c r="AI31" i="36"/>
  <c r="AI54" i="36"/>
  <c r="AH36" i="36"/>
  <c r="AH59" i="36"/>
  <c r="AL31" i="36"/>
  <c r="AL54" i="36"/>
  <c r="AJ36" i="36"/>
  <c r="AJ59" i="36"/>
  <c r="AI36" i="36"/>
  <c r="AI59" i="36"/>
  <c r="AK46" i="36"/>
  <c r="AK69" i="36"/>
  <c r="AH39" i="36"/>
  <c r="AH37" i="36"/>
  <c r="AH60" i="36"/>
  <c r="AK61" i="36"/>
  <c r="AI56" i="36"/>
  <c r="AH44" i="36"/>
  <c r="AJ44" i="36"/>
  <c r="AJ67" i="36"/>
  <c r="AH34" i="36"/>
  <c r="AH57" i="36"/>
  <c r="AL37" i="36"/>
  <c r="AL60" i="36"/>
  <c r="AI39" i="36"/>
  <c r="AI62" i="36"/>
  <c r="AL42" i="36"/>
  <c r="AL65" i="36"/>
  <c r="AJ63" i="36"/>
  <c r="AH42" i="36"/>
  <c r="AH65" i="36"/>
  <c r="AK42" i="36"/>
  <c r="AK65" i="36"/>
  <c r="AJ34" i="36"/>
  <c r="AJ57" i="36"/>
  <c r="AK37" i="36"/>
  <c r="AK43" i="36"/>
  <c r="AK66" i="36"/>
  <c r="AH55" i="36"/>
  <c r="AH69" i="36"/>
  <c r="AI61" i="36"/>
  <c r="AI67" i="36"/>
  <c r="AN30" i="36"/>
  <c r="AN53" i="36"/>
  <c r="AN65" i="36"/>
  <c r="AN42" i="36"/>
  <c r="AN62" i="36"/>
  <c r="AN39" i="36"/>
  <c r="AN38" i="36"/>
  <c r="AN61" i="36"/>
  <c r="AN34" i="36"/>
  <c r="AN57" i="36"/>
  <c r="AN40" i="36"/>
  <c r="AN63" i="36"/>
  <c r="AN70" i="36"/>
  <c r="AN32" i="36"/>
  <c r="AN31" i="36"/>
  <c r="AN36" i="36"/>
  <c r="AN41" i="36"/>
  <c r="AN37" i="36"/>
  <c r="AN60" i="36"/>
  <c r="AN66" i="36"/>
  <c r="AN43" i="36"/>
  <c r="AN55" i="36" l="1"/>
  <c r="AN35" i="36"/>
  <c r="AN58" i="36"/>
  <c r="AN56" i="36"/>
  <c r="AN33" i="36"/>
  <c r="AN45" i="36"/>
  <c r="AN68" i="36"/>
  <c r="AN44" i="36"/>
  <c r="AN67" i="36"/>
  <c r="AN64" i="36"/>
  <c r="AN59" i="36"/>
  <c r="AN46" i="36"/>
  <c r="AN69" i="36"/>
  <c r="AN47" i="36"/>
  <c r="AN54" i="36"/>
  <c r="AO53" i="36" l="1"/>
  <c r="AO30" i="36"/>
  <c r="AO56" i="36"/>
  <c r="AO63" i="36"/>
  <c r="AO47" i="36"/>
  <c r="AO70" i="36"/>
  <c r="AO36" i="36"/>
  <c r="AO59" i="36"/>
  <c r="AO46" i="36"/>
  <c r="AO69" i="36"/>
  <c r="AO35" i="36"/>
  <c r="AO39" i="36"/>
  <c r="AO41" i="36"/>
  <c r="AO43" i="36"/>
  <c r="AO45" i="36"/>
  <c r="AO34" i="36"/>
  <c r="AO44" i="36"/>
  <c r="AO32" i="36"/>
  <c r="AO38" i="36"/>
  <c r="AO61" i="36"/>
  <c r="AO68" i="36" l="1"/>
  <c r="AO40" i="36"/>
  <c r="AO62" i="36"/>
  <c r="AO57" i="36"/>
  <c r="AO66" i="36"/>
  <c r="AO58" i="36"/>
  <c r="AO67" i="36"/>
  <c r="AO55" i="36"/>
  <c r="AO64" i="36"/>
  <c r="AO37" i="36"/>
  <c r="AO60" i="36"/>
  <c r="AO31" i="36"/>
  <c r="AO54" i="36"/>
  <c r="AO42" i="36"/>
  <c r="AO65" i="36"/>
  <c r="AO33" i="36"/>
  <c r="AR30" i="36"/>
  <c r="AQ30" i="36"/>
  <c r="AQ53" i="36"/>
  <c r="AS30" i="36"/>
  <c r="AS53" i="36"/>
  <c r="AP30" i="36" l="1"/>
  <c r="AP53" i="36"/>
  <c r="AR53" i="36"/>
  <c r="AR33" i="36"/>
  <c r="AR37" i="36"/>
  <c r="AR60" i="36"/>
  <c r="AR56" i="36"/>
  <c r="AP41" i="36"/>
  <c r="AP64" i="36"/>
  <c r="AQ67" i="36"/>
  <c r="AS32" i="36"/>
  <c r="AQ39" i="36"/>
  <c r="AS42" i="36"/>
  <c r="AS65" i="36"/>
  <c r="AQ33" i="36"/>
  <c r="AQ56" i="36"/>
  <c r="AQ60" i="36"/>
  <c r="AQ37" i="36"/>
  <c r="AQ69" i="36"/>
  <c r="AR41" i="36"/>
  <c r="AR64" i="36"/>
  <c r="AR42" i="36"/>
  <c r="AR65" i="36"/>
  <c r="AQ32" i="36"/>
  <c r="AQ55" i="36"/>
  <c r="AP38" i="36"/>
  <c r="AP61" i="36"/>
  <c r="AR43" i="36"/>
  <c r="AR66" i="36"/>
  <c r="AP45" i="36"/>
  <c r="AP68" i="36"/>
  <c r="AP62" i="36"/>
  <c r="AR61" i="36"/>
  <c r="AR38" i="36"/>
  <c r="AQ70" i="36"/>
  <c r="AQ47" i="36"/>
  <c r="AQ36" i="36"/>
  <c r="AQ59" i="36"/>
  <c r="AR36" i="36"/>
  <c r="AR59" i="36"/>
  <c r="AP59" i="36"/>
  <c r="AP42" i="36"/>
  <c r="AQ57" i="36"/>
  <c r="AQ34" i="36"/>
  <c r="AR31" i="36"/>
  <c r="AQ38" i="36"/>
  <c r="AQ61" i="36"/>
  <c r="AP57" i="36"/>
  <c r="AP34" i="36"/>
  <c r="AP35" i="36"/>
  <c r="AP58" i="36"/>
  <c r="AR55" i="36"/>
  <c r="AR32" i="36"/>
  <c r="AS45" i="36"/>
  <c r="AP31" i="36"/>
  <c r="AP54" i="36"/>
  <c r="AQ41" i="36"/>
  <c r="AP55" i="36"/>
  <c r="AP32" i="36"/>
  <c r="AR46" i="36"/>
  <c r="AQ68" i="36"/>
  <c r="AQ45" i="36"/>
  <c r="AR47" i="36"/>
  <c r="AR63" i="36"/>
  <c r="AR40" i="36"/>
  <c r="AQ65" i="36"/>
  <c r="AQ42" i="36"/>
  <c r="AQ66" i="36"/>
  <c r="AQ43" i="36"/>
  <c r="AQ31" i="36"/>
  <c r="AQ54" i="36"/>
  <c r="AP44" i="36"/>
  <c r="AP67" i="36"/>
  <c r="AP33" i="36"/>
  <c r="AS31" i="36"/>
  <c r="AS54" i="36"/>
  <c r="AQ63" i="36"/>
  <c r="AQ40" i="36"/>
  <c r="AP60" i="36"/>
  <c r="AP37" i="36"/>
  <c r="AP66" i="36"/>
  <c r="AP43" i="36"/>
  <c r="AR44" i="36"/>
  <c r="AR34" i="36"/>
  <c r="AQ58" i="36"/>
  <c r="AQ35" i="36"/>
  <c r="AS37" i="36"/>
  <c r="AS60" i="36"/>
  <c r="AR39" i="36"/>
  <c r="AR62" i="36"/>
  <c r="AP46" i="36"/>
  <c r="AP69" i="36"/>
  <c r="AR45" i="36"/>
  <c r="AR68" i="36"/>
  <c r="AP63" i="36" l="1"/>
  <c r="AP40" i="36"/>
  <c r="AR58" i="36"/>
  <c r="AR35" i="36"/>
  <c r="AP47" i="36"/>
  <c r="AP70" i="36"/>
  <c r="AS63" i="36"/>
  <c r="AS40" i="36"/>
  <c r="AR57" i="36"/>
  <c r="AR69" i="36"/>
  <c r="AQ64" i="36"/>
  <c r="AS68" i="36"/>
  <c r="AR54" i="36"/>
  <c r="AR67" i="36"/>
  <c r="AP56" i="36"/>
  <c r="AR70" i="36"/>
  <c r="AP65" i="36"/>
  <c r="AP36" i="36"/>
  <c r="AQ44" i="36"/>
  <c r="AQ46" i="36"/>
  <c r="AP39" i="36"/>
  <c r="AQ62" i="36"/>
  <c r="AS55" i="36"/>
  <c r="AU30" i="36"/>
  <c r="AU53" i="36"/>
  <c r="AU41" i="36"/>
  <c r="AU36" i="36"/>
  <c r="AU33" i="36"/>
  <c r="AU56" i="36"/>
  <c r="AU32" i="36"/>
  <c r="AU46" i="36"/>
  <c r="AU64" i="36"/>
  <c r="AU69" i="36"/>
  <c r="AU55" i="36"/>
  <c r="AU59" i="36"/>
  <c r="AU43" i="36"/>
  <c r="AU66" i="36"/>
  <c r="AU58" i="36"/>
  <c r="AU35" i="36"/>
  <c r="AU65" i="36"/>
  <c r="AU42" i="36"/>
  <c r="AU44" i="36"/>
  <c r="AU67" i="36"/>
  <c r="AU60" i="36"/>
  <c r="AU37" i="36"/>
  <c r="AU40" i="36"/>
  <c r="AU45" i="36"/>
  <c r="AU70" i="36"/>
  <c r="AU47" i="36"/>
  <c r="AU39" i="36"/>
  <c r="AU34" i="36" l="1"/>
  <c r="AU57" i="36"/>
  <c r="AU62" i="36"/>
  <c r="AU54" i="36"/>
  <c r="AU31" i="36"/>
  <c r="AU61" i="36"/>
  <c r="AU38" i="36"/>
  <c r="AU68" i="36"/>
  <c r="AU63" i="36"/>
  <c r="AW53" i="36"/>
  <c r="AZ53" i="36"/>
  <c r="AX53" i="36"/>
  <c r="AY30" i="36"/>
  <c r="AV53" i="36"/>
  <c r="AV30" i="36" l="1"/>
  <c r="AY53" i="36"/>
  <c r="AX30" i="36"/>
  <c r="AW30" i="36"/>
  <c r="AZ30" i="36"/>
  <c r="AV41" i="36"/>
  <c r="AV62" i="36"/>
  <c r="AV63" i="36"/>
  <c r="AV33" i="36"/>
  <c r="AV35" i="36"/>
  <c r="AV57" i="36"/>
  <c r="AV36" i="36"/>
  <c r="AV54" i="36"/>
  <c r="AV43" i="36"/>
  <c r="AV61" i="36"/>
  <c r="AV46" i="36"/>
  <c r="AV32" i="36"/>
  <c r="AV44" i="36"/>
  <c r="AV65" i="36"/>
  <c r="AV70" i="36"/>
  <c r="AV37" i="36"/>
  <c r="AV60" i="36"/>
  <c r="AV45" i="36"/>
  <c r="AV68" i="36"/>
  <c r="AV59" i="36" l="1"/>
  <c r="AV55" i="36"/>
  <c r="AV66" i="36"/>
  <c r="AV64" i="36"/>
  <c r="AV58" i="36"/>
  <c r="AV40" i="36"/>
  <c r="AV39" i="36"/>
  <c r="AV31" i="36"/>
  <c r="AV38" i="36"/>
  <c r="AV34" i="36"/>
  <c r="AV47" i="36"/>
  <c r="AV42" i="36"/>
  <c r="AV56" i="36"/>
  <c r="AV67" i="36"/>
  <c r="AV69" i="36"/>
  <c r="AZ38" i="36"/>
  <c r="AW38" i="36"/>
  <c r="AY36" i="36"/>
  <c r="AY45" i="36"/>
  <c r="AZ40" i="36"/>
  <c r="AX37" i="36"/>
  <c r="AW43" i="36"/>
  <c r="AW41" i="36"/>
  <c r="AX33" i="36"/>
  <c r="AX40" i="36"/>
  <c r="AX44" i="36"/>
  <c r="AZ45" i="36"/>
  <c r="AY35" i="36"/>
  <c r="AZ32" i="36"/>
  <c r="AX32" i="36"/>
  <c r="AW58" i="36"/>
  <c r="AX45" i="36"/>
  <c r="AX68" i="36"/>
  <c r="AW32" i="36"/>
  <c r="AW42" i="36"/>
  <c r="AW65" i="36"/>
  <c r="AZ42" i="36"/>
  <c r="AZ65" i="36"/>
  <c r="AW45" i="36"/>
  <c r="AW39" i="36"/>
  <c r="AW62" i="36"/>
  <c r="AY68" i="36"/>
  <c r="AY39" i="36"/>
  <c r="AZ55" i="36"/>
  <c r="AZ63" i="36"/>
  <c r="AY41" i="36"/>
  <c r="AZ57" i="36"/>
  <c r="AZ34" i="36"/>
  <c r="AY34" i="36"/>
  <c r="AY57" i="36"/>
  <c r="AZ61" i="36"/>
  <c r="AY40" i="36"/>
  <c r="AX60" i="36"/>
  <c r="AX66" i="36"/>
  <c r="AY42" i="36"/>
  <c r="AY65" i="36"/>
  <c r="AY44" i="36"/>
  <c r="AY38" i="36"/>
  <c r="AW56" i="36"/>
  <c r="AY32" i="36"/>
  <c r="AZ41" i="36"/>
  <c r="AZ31" i="36"/>
  <c r="AZ54" i="36"/>
  <c r="AY61" i="36"/>
  <c r="AW46" i="36"/>
  <c r="AW69" i="36"/>
  <c r="AY37" i="36"/>
  <c r="AY60" i="36"/>
  <c r="AX55" i="36"/>
  <c r="AX46" i="36"/>
  <c r="AX69" i="36"/>
  <c r="AW64" i="36"/>
  <c r="AX36" i="36"/>
  <c r="AX59" i="36"/>
  <c r="AY59" i="36"/>
  <c r="AX67" i="36"/>
  <c r="AZ37" i="36"/>
  <c r="AZ60" i="36"/>
  <c r="AY46" i="36"/>
  <c r="AY69" i="36"/>
  <c r="AX57" i="36"/>
  <c r="AY58" i="36"/>
  <c r="AW60" i="36"/>
  <c r="AW47" i="36"/>
  <c r="AW70" i="36"/>
  <c r="AX38" i="36"/>
  <c r="AX56" i="36"/>
  <c r="AZ68" i="36"/>
  <c r="AX63" i="36"/>
  <c r="AX64" i="36"/>
  <c r="AY43" i="36"/>
  <c r="AW68" i="36"/>
  <c r="AW55" i="36"/>
  <c r="AW66" i="36"/>
  <c r="AX54" i="36"/>
  <c r="AW40" i="36"/>
  <c r="AW63" i="36"/>
  <c r="AY70" i="36"/>
  <c r="AX70" i="36"/>
  <c r="AX47" i="36"/>
  <c r="AW31" i="36"/>
  <c r="AY56" i="36"/>
  <c r="AY67" i="36"/>
  <c r="AX35" i="36"/>
  <c r="AX58" i="36"/>
  <c r="AX65" i="36"/>
  <c r="AX39" i="36"/>
  <c r="AX62" i="36"/>
  <c r="AY31" i="36"/>
  <c r="AY54" i="36"/>
  <c r="AW61" i="36"/>
  <c r="AW59" i="36"/>
  <c r="AY62" i="36"/>
  <c r="AW34" i="36"/>
  <c r="AY63" i="36"/>
  <c r="AW44" i="36"/>
  <c r="AW57" i="36" l="1"/>
  <c r="AY55" i="36"/>
  <c r="AW37" i="36"/>
  <c r="AW35" i="36"/>
  <c r="AZ64" i="36"/>
  <c r="AW33" i="36"/>
  <c r="AX42" i="36"/>
  <c r="AY64" i="36"/>
  <c r="AX34" i="36"/>
  <c r="AY33" i="36"/>
  <c r="AW36" i="36"/>
  <c r="AX41" i="36"/>
  <c r="AX31" i="36"/>
  <c r="AY47" i="36"/>
  <c r="AX43" i="36"/>
  <c r="AW67" i="36"/>
  <c r="AW54" i="36"/>
  <c r="AY66" i="36"/>
  <c r="AX61" i="36"/>
  <c r="AL53" i="37"/>
  <c r="Q53" i="37"/>
  <c r="AG53" i="37"/>
  <c r="D53" i="37"/>
  <c r="AF53" i="37"/>
  <c r="O53" i="37"/>
  <c r="F53" i="37"/>
  <c r="D47" i="37"/>
  <c r="S53" i="37"/>
  <c r="AI53" i="37"/>
  <c r="D43" i="37"/>
  <c r="AE53" i="37"/>
  <c r="H53" i="37"/>
  <c r="D41" i="37"/>
  <c r="AM53" i="37"/>
  <c r="D31" i="37"/>
  <c r="D44" i="37"/>
  <c r="M53" i="37"/>
  <c r="D34" i="37"/>
  <c r="D46" i="37"/>
  <c r="AK53" i="37"/>
  <c r="D36" i="37"/>
  <c r="I53" i="37"/>
  <c r="R53" i="37"/>
  <c r="AJ53" i="37"/>
  <c r="N53" i="37"/>
  <c r="D42" i="37"/>
  <c r="D32" i="37"/>
  <c r="U53" i="37"/>
  <c r="W53" i="37"/>
  <c r="L53" i="37"/>
  <c r="D33" i="37"/>
  <c r="D38" i="37"/>
  <c r="Y53" i="37"/>
  <c r="AD53" i="37"/>
  <c r="D30" i="37"/>
  <c r="AA53" i="37"/>
  <c r="G53" i="37"/>
  <c r="X53" i="37"/>
  <c r="D35" i="37"/>
  <c r="Z53" i="37"/>
  <c r="D37" i="37"/>
  <c r="D39" i="37"/>
  <c r="D45" i="37"/>
  <c r="T53" i="37"/>
  <c r="AC53" i="37"/>
  <c r="D40" i="37"/>
  <c r="K53" i="37"/>
  <c r="E39" i="37"/>
  <c r="E40" i="37"/>
  <c r="E41" i="37"/>
  <c r="E44" i="37"/>
  <c r="E30" i="37"/>
  <c r="E53" i="37"/>
  <c r="E37" i="37"/>
  <c r="E34" i="37"/>
  <c r="E35" i="37"/>
  <c r="E47" i="37"/>
  <c r="E33" i="37"/>
  <c r="E32" i="37"/>
  <c r="E46" i="37"/>
  <c r="E43" i="37"/>
  <c r="E38" i="37"/>
  <c r="E45" i="37"/>
  <c r="E42" i="37"/>
  <c r="E36" i="37"/>
  <c r="E31" i="37"/>
</calcChain>
</file>

<file path=xl/sharedStrings.xml><?xml version="1.0" encoding="utf-8"?>
<sst xmlns="http://schemas.openxmlformats.org/spreadsheetml/2006/main" count="3327" uniqueCount="206">
  <si>
    <t>T12</t>
  </si>
  <si>
    <t>T13</t>
  </si>
  <si>
    <t>* En la tabla de observaciones se señala en rojo las celdas con un número de encuestas menor que 10.</t>
  </si>
  <si>
    <t>* En el resto de tablas se blanquean estas celdas.</t>
  </si>
  <si>
    <t>ENCUESTA SOCIAL Y DE CONDICIONES DE VIDA, 2019</t>
  </si>
  <si>
    <t>DISCRIMINACIÓN PERCIBIDA</t>
  </si>
  <si>
    <t>REPRESENTACIONES SOBRE LA DISCRIMINACIÓN</t>
  </si>
  <si>
    <t>ACTITUDES FRENTE A LA DISCRIMINACIÓN Y VALORACIÓN DE POLÍTICAS PÚBLICAS</t>
  </si>
  <si>
    <t>Hombre</t>
  </si>
  <si>
    <t>Mujer</t>
  </si>
  <si>
    <t>De 15 a 29 años</t>
  </si>
  <si>
    <t>De 30 a 44 años</t>
  </si>
  <si>
    <t>De 45 a 59 años</t>
  </si>
  <si>
    <t>De 60 o más años</t>
  </si>
  <si>
    <t>1ª etapa educ. secund. e inferior</t>
  </si>
  <si>
    <t>2ª etapa educ. secund. y postsecund.</t>
  </si>
  <si>
    <t>Educ. superior</t>
  </si>
  <si>
    <t>De 2.000 o menos</t>
  </si>
  <si>
    <t>Entre 2.001 y 10.000</t>
  </si>
  <si>
    <t>De 10.000 o más</t>
  </si>
  <si>
    <t>Zona norte</t>
  </si>
  <si>
    <t>Pamplona</t>
  </si>
  <si>
    <t>Zona media</t>
  </si>
  <si>
    <t>Zona sur</t>
  </si>
  <si>
    <t>Ns/nc</t>
  </si>
  <si>
    <t>Total</t>
  </si>
  <si>
    <t>Se da el mismo trato a todas las personas</t>
  </si>
  <si>
    <t>Se hacen diferencias según de quién se trate</t>
  </si>
  <si>
    <t>Ns</t>
  </si>
  <si>
    <t>Nc</t>
  </si>
  <si>
    <t>Sí</t>
  </si>
  <si>
    <t>No</t>
  </si>
  <si>
    <t>Ser mujer</t>
  </si>
  <si>
    <t>Ser hombre</t>
  </si>
  <si>
    <t>Ser extranjero</t>
  </si>
  <si>
    <t>Ser español</t>
  </si>
  <si>
    <t>Ser de etnia gitana</t>
  </si>
  <si>
    <t>Ser joven</t>
  </si>
  <si>
    <t>Ser una persona mayor</t>
  </si>
  <si>
    <t>Ser católico</t>
  </si>
  <si>
    <t>Ser musulmán/ judío /de otra religión</t>
  </si>
  <si>
    <t>Ser homosexual o bisexual</t>
  </si>
  <si>
    <t>Ser transexual / transgénero</t>
  </si>
  <si>
    <t>Ser heterosexual</t>
  </si>
  <si>
    <t>Tener pocos recursos económicos</t>
  </si>
  <si>
    <t>Tener discapacidad física y/o sensorial</t>
  </si>
  <si>
    <t>Tener una discapacidad intelectual</t>
  </si>
  <si>
    <t>Tener una enfermedad mental</t>
  </si>
  <si>
    <t>Estar desempleado</t>
  </si>
  <si>
    <t>Ser mujer víctima de violencia de género</t>
  </si>
  <si>
    <t>Otra</t>
  </si>
  <si>
    <t>No sabe</t>
  </si>
  <si>
    <t>No contesta</t>
  </si>
  <si>
    <t>No todas las personas tienen las mismas oportunidades a la hora de alquilar una vivienda</t>
  </si>
  <si>
    <t>Estar desempleado/a</t>
  </si>
  <si>
    <t>(P32).- CREE UD. QUE, EN NAVARRA, A IGUALDAD DE FORMACIÓN Y EXPERIENCIA, TODAS LAS PERSONAS TIENEN LAS MISMAS OPORTUNIDADES A LA HORA DE SER  SELECCIONADAS PARA UN PUESTO DE TRABAJO?</t>
  </si>
  <si>
    <t>Tener hijos/as</t>
  </si>
  <si>
    <t>(P22).- A CONTINUACIÓN LE VOY A HACER UNAS PREGUNTAS SOBRE LA PERCEPCIÓN QUE TIENE SOBRE DIVERSOS COLECTIVOS.  SI PUDIERA ELEGIR, ¿EN QUÉ TIPO DE SOCIEDAD LE GUSTARÍA MÁS VIVIR?</t>
  </si>
  <si>
    <t>Una sociedad con personas de diferente origen, cultura y religión</t>
  </si>
  <si>
    <t>Una sociedad en la que la gran mayoría de la gente tenga el mismo origen, cultura y religión</t>
  </si>
  <si>
    <t>Algo</t>
  </si>
  <si>
    <t>Poco</t>
  </si>
  <si>
    <t>Nada</t>
  </si>
  <si>
    <t>0-1-2</t>
  </si>
  <si>
    <t>3-4</t>
  </si>
  <si>
    <t>5-6</t>
  </si>
  <si>
    <t>7-8</t>
  </si>
  <si>
    <t>9-10</t>
  </si>
  <si>
    <t>Una persona supererior jerárquica (jefe/a)</t>
  </si>
  <si>
    <t>A la policía</t>
  </si>
  <si>
    <t>A un abogado/a</t>
  </si>
  <si>
    <t>A los tribunales/fiscalía</t>
  </si>
  <si>
    <t>A un sindicato</t>
  </si>
  <si>
    <t>Una ONG o asociación</t>
  </si>
  <si>
    <t>A un organismo público de igualdad</t>
  </si>
  <si>
    <t>Otro</t>
  </si>
  <si>
    <t>Sí, completamente</t>
  </si>
  <si>
    <t>Más bien sí</t>
  </si>
  <si>
    <t>Más bien no</t>
  </si>
  <si>
    <t>No, en absoluto</t>
  </si>
  <si>
    <t>SEXO</t>
  </si>
  <si>
    <t>EDAD</t>
  </si>
  <si>
    <t>NIVEL DE ESTUDIOS</t>
  </si>
  <si>
    <t xml:space="preserve">ZONA 2000 </t>
  </si>
  <si>
    <t>TAMAÑO DE MUNICIPIO</t>
  </si>
  <si>
    <t>DATOS ABSOLUTOS</t>
  </si>
  <si>
    <t>OBSERVACIONES</t>
  </si>
  <si>
    <t xml:space="preserve"> A LA HORA DE APLICAR LAS LEYES EN NAVARRA</t>
  </si>
  <si>
    <t>¿QUÉ CARACTERÍSTICAS?</t>
  </si>
  <si>
    <t>Todas las personas tienen las mismas oportunidades</t>
  </si>
  <si>
    <t>SER SELECCIONADAS PARA UN PUESTO DE TRABAJO</t>
  </si>
  <si>
    <t>No todas las personas tienen las mismas oportunidades</t>
  </si>
  <si>
    <t xml:space="preserve"> ¿EN QUÉ TIPO DE SOCIEDAD LE GUSTARÍA MÁS VIVIR?</t>
  </si>
  <si>
    <t>PERSONAS INMIGRANTES</t>
  </si>
  <si>
    <t>PERSONAS DE ETNIA GITANA</t>
  </si>
  <si>
    <t>TOLERANCIA ETNIA GITANA</t>
  </si>
  <si>
    <t xml:space="preserve"> TOLERANCIA  PERSONAS MUSULMANAS</t>
  </si>
  <si>
    <t xml:space="preserve"> SEXO</t>
  </si>
  <si>
    <t>¿CONOCE UD. SUS DERECHOS EN CASO DE SER VÍCTIMA DE DISCRIMINACIÓN?</t>
  </si>
  <si>
    <t>PORCENTAJES VERTICALES</t>
  </si>
  <si>
    <t>PORCENTAJES HORIZONTALES</t>
  </si>
  <si>
    <t xml:space="preserve">PORCENTAJES HORIZONTALES </t>
  </si>
  <si>
    <t>MEDIAS</t>
  </si>
  <si>
    <t xml:space="preserve">Cuando estas observaciones son inferiores a 10, los resultados no son representativos y por lo tanto no son fiables. Ante estos casos se procede de la siguiente manera: </t>
  </si>
  <si>
    <t xml:space="preserve">¿QUÉ CARACTERÍSTICAS? </t>
  </si>
  <si>
    <t xml:space="preserve">No todas las personas tienen las mismas oportunidades </t>
  </si>
  <si>
    <t xml:space="preserve"> PORCENTAJE </t>
  </si>
  <si>
    <t>PORCENTAJE</t>
  </si>
  <si>
    <t xml:space="preserve">PORCENTAJE </t>
  </si>
  <si>
    <t>T6</t>
  </si>
  <si>
    <t>T5</t>
  </si>
  <si>
    <t>T4</t>
  </si>
  <si>
    <t>T3</t>
  </si>
  <si>
    <t>T2</t>
  </si>
  <si>
    <t>T1</t>
  </si>
  <si>
    <t>Española</t>
  </si>
  <si>
    <t>NACIONALIDAD</t>
  </si>
  <si>
    <t/>
  </si>
  <si>
    <t>Población de 15 y más años. ¿Hay características que podrían perjudicar a una persona a la hora de aplicar las leyes?. ¿Cuáles?.</t>
  </si>
  <si>
    <t>Población de 15 y más años. ¿Percibe diferencias en el trato a las personas a la hora de aplicar las leyes en Navarra?.</t>
  </si>
  <si>
    <t>Poco o nada</t>
  </si>
  <si>
    <t>Mucho o bastante</t>
  </si>
  <si>
    <t>PERSONAS CON ENFERMEDAD MENTAL</t>
  </si>
  <si>
    <t>PERSONAS DE RELIGIÓN MUSULMANA</t>
  </si>
  <si>
    <t>No sabe / no contesta</t>
  </si>
  <si>
    <t>TOLERANCIA PERSONAS DE OTROS ORIGENES</t>
  </si>
  <si>
    <t>TOLERANCIA COLECTIVO  LGTBI</t>
  </si>
  <si>
    <t>AUTOUBICACIÓN ESCALA FEMINISMO</t>
  </si>
  <si>
    <t>UBICACIÓN FEMINISMO DE LA SOCIEDAD NAVARRA</t>
  </si>
  <si>
    <t>Empleo/paro</t>
  </si>
  <si>
    <t>Cambio climático/contaminación del medio ambiente</t>
  </si>
  <si>
    <t>Sanidad</t>
  </si>
  <si>
    <t>La educación</t>
  </si>
  <si>
    <t>La inmigración/emigración</t>
  </si>
  <si>
    <t>Las pensiones</t>
  </si>
  <si>
    <t>Transporte y comunicaciones</t>
  </si>
  <si>
    <t>Problemas y desigualdades sociales</t>
  </si>
  <si>
    <t>Ayudas sociales</t>
  </si>
  <si>
    <t>Acceso a la vivienda</t>
  </si>
  <si>
    <t>La situación política/ los políticos</t>
  </si>
  <si>
    <t>La inseguridad ciudadana/ la delincuencia</t>
  </si>
  <si>
    <t>La situación económica / nivel de vida</t>
  </si>
  <si>
    <t>Las condiciones laborales / la precariedad laboral</t>
  </si>
  <si>
    <t>Convivencia / confrontación</t>
  </si>
  <si>
    <t>AUTOUBICACIÓN</t>
  </si>
  <si>
    <t>SOCIEDAD NAVARRA</t>
  </si>
  <si>
    <t>PRINCIPALES PROBLEMAS EN NAVARRA</t>
  </si>
  <si>
    <t>PROBLEMAS PRINCIPALES EN NAVARRA</t>
  </si>
  <si>
    <t>T14</t>
  </si>
  <si>
    <t xml:space="preserve"> LA IGUALDAD ENTRE HOMBRES Y MUJERES</t>
  </si>
  <si>
    <t xml:space="preserve"> LA INTEGRACIÓN DE LAS PERSONAS CON DISCAPACIDAD EN LA SOCIEDAD</t>
  </si>
  <si>
    <t xml:space="preserve"> LA  INTEGRACIÓN DE LAS PERSONAS INMIGRANTES EN LA SOCIEDAD</t>
  </si>
  <si>
    <t xml:space="preserve"> QUE LAS PERSONAS HOMOSEXUALES O BISEXUALES NO SEAN DISCRIMINADAS</t>
  </si>
  <si>
    <t>LA PLENA IGUALDAD ENTRE HOMBRES Y MUJERES</t>
  </si>
  <si>
    <t>PLENA INTEGRACIÓN DE LAS PERSONAS CON DISCAPACIDAD EN LA SOCIEDAD</t>
  </si>
  <si>
    <t xml:space="preserve"> LA PLENA INTEGRACIÓN DE LAS PERSONAS INMIGRANTES EN LA SOCIEDAD</t>
  </si>
  <si>
    <t>QUE LAS PERSONAS HOMOSEXUALES O BISEXUALES NO SEAN DISCRIMINADAS</t>
  </si>
  <si>
    <t>PARA ALQUILAR UNA VIVIENDA</t>
  </si>
  <si>
    <t>(Multirespuesta, máximo tres problemas por persona encuestada)</t>
  </si>
  <si>
    <t>Población de 15 y más años. En Navarra en general, ¿es muy frecuente, bastante, algo, poco o nada frecuente la discriminación o el trato desfavorable por motivo de...?</t>
  </si>
  <si>
    <t>ORIGEN ÉTNICO O RACIAL</t>
  </si>
  <si>
    <t>ORIENTACIÓN SEXUAL</t>
  </si>
  <si>
    <t xml:space="preserve"> RELIGIÓN O CREENCIAS RELIGIOSAS</t>
  </si>
  <si>
    <t>ASPECTO FÍSICO</t>
  </si>
  <si>
    <t>TENER POCOS RECURSOS ECONÓMICOS</t>
  </si>
  <si>
    <t xml:space="preserve"> DISCAPACIDAD FÍSICA Y/O SENSORIAL</t>
  </si>
  <si>
    <t xml:space="preserve"> DISCAPACIDAD INTELECTUAL</t>
  </si>
  <si>
    <t>ENFERMEDAD MENTAL</t>
  </si>
  <si>
    <t>SER MUJER VÍCTIMA DE VIOLENCIA DE GÉNERO</t>
  </si>
  <si>
    <t>Personas inmigrantes, personas de religión musulmana y personas con enfermedad mental.</t>
  </si>
  <si>
    <t xml:space="preserve">Población de 15 y más años. A ud. personalmente, ¿cuánto le incomodaría tener en su vecindario a...? </t>
  </si>
  <si>
    <t xml:space="preserve">Población de 15 y más años. Siendo 0 nada tolerante y 10 muy tolerante, ¿Dónde se ubicaría usted en una escala de tolerancia del 0 al 10, hacia personas de…? </t>
  </si>
  <si>
    <t>Otros origénes, etnia gitana, religión musulmana y del colectivo LGTBI.</t>
  </si>
  <si>
    <t xml:space="preserve">Población de 15 y más años. Siendo 0 nada tolerante y 10 muy tolerante, ¿Dónde ubicaría al conjunto de la sociedad navarra en una escala de tolerancia del 0 al 10, hacia personas de…? </t>
  </si>
  <si>
    <t>OTROS ORIGENES</t>
  </si>
  <si>
    <t xml:space="preserve"> ETNIA GITANA</t>
  </si>
  <si>
    <t>RELIGIÓN MUSULMANA</t>
  </si>
  <si>
    <t xml:space="preserve"> COLECTIVO LGTBI</t>
  </si>
  <si>
    <t>Población de 15 y más años. En una escala de feminismo donde 0 es nada feminista y 10 es muy feminista, ¿dónde se ubicaría usted? ¿Y dónde ubicaría a la sociedad navarra?</t>
  </si>
  <si>
    <t>Población de 15 y más años. Opinión sobre los esfuerzos de las instituciones navarras en contra de la discriminación en diferentes ámbitos, ¿están haciendo los esfuerzos suficientes para lograr…?</t>
  </si>
  <si>
    <t>Población de 15 o más años. ¿Cuáles son en su opinión los problemas principales que existen actualmente en Navarra?.</t>
  </si>
  <si>
    <t>Población de 15 y más años. ¿En qué tipo de sociedad en la que le gustaría más vivir?.</t>
  </si>
  <si>
    <t>Sexo, origen étnico o racial, nacionalidad, orientación sexual, identidad sexual/de género y edad.</t>
  </si>
  <si>
    <t xml:space="preserve">Religión o creencias religiosas, aspecto físico, tener pocos recursos económicos, discapacidad física y/o sensorial, discapacidad intelectual, enfermedad mental, víctima violencia de género.  </t>
  </si>
  <si>
    <t>Población de 15 y más años. ¿Cónoce ud. sus derechos en caso de ser víctima de discriminación?.</t>
  </si>
  <si>
    <t xml:space="preserve">La igualdad entre sexos, la integración de las personas con discapacidad, la integración de las personas inmigrantes y que las personas homosexuales o bisexuales no sean discriminadas </t>
  </si>
  <si>
    <t>T7</t>
  </si>
  <si>
    <t>T8</t>
  </si>
  <si>
    <t>T9</t>
  </si>
  <si>
    <t>T10</t>
  </si>
  <si>
    <t>T11</t>
  </si>
  <si>
    <t>T15</t>
  </si>
  <si>
    <t>¿HAY CARACTERÍSTICAS…?</t>
  </si>
  <si>
    <t>Población de 15 y más años. ¿Hay características que podrían perjudicar a una persona a la hora de ser seleccionada para un puesto de trabajo?.  ¿Cuáles? (multirespuesta).</t>
  </si>
  <si>
    <t>Población de 15 y más años. ¿Hay características que podrían perjudicar a una persona a la hora de alquilar una vivienda?. ¿Cuáles? (multirespuesta).</t>
  </si>
  <si>
    <t>IDENTIDAD SEXUAL / DE GÉNERO</t>
  </si>
  <si>
    <t xml:space="preserve"> ¿A QUIÉN PREFERIRÍA INFORMAR?</t>
  </si>
  <si>
    <t>Dos opciones de respuestas por persona encuestada</t>
  </si>
  <si>
    <t>Población de 15 y más años. Si fuera víctima de una discriminación, ¿a quién preferiría informar?.</t>
  </si>
  <si>
    <t xml:space="preserve">TOTAL </t>
  </si>
  <si>
    <r>
      <rPr>
        <sz val="9"/>
        <color theme="1"/>
        <rFont val="Arial"/>
        <family val="2"/>
      </rPr>
      <t>TOTAL</t>
    </r>
    <r>
      <rPr>
        <b/>
        <sz val="9"/>
        <color theme="1"/>
        <rFont val="Arial"/>
        <family val="2"/>
      </rPr>
      <t xml:space="preserve"> </t>
    </r>
  </si>
  <si>
    <t>TOTAL</t>
  </si>
  <si>
    <t>Aclaraciones:</t>
  </si>
  <si>
    <t>Esto se debe al bajo numero de observaciones muestrales de personas de nacionalidad extranjera.</t>
  </si>
  <si>
    <t xml:space="preserve">1. En las tablas cruzadas por la variable "nacionalidad" se muestran únicamente los datos de personas con nacionalidad española y no los de otras nacionalidades. </t>
  </si>
  <si>
    <t xml:space="preserve">2. De cada tabla se muestran los datos absolutos, porcentajes horizontales y verticales y número de observaciones muestrales (o nº de encuestas realizadas).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</si>
</sst>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##0"/>
    <numFmt numFmtId="165" formatCode="_-* #,##0\ _€_-;\-* #,##0\ _€_-;_-* &quot;-&quot;??\ _€_-;_-@_-"/>
    <numFmt numFmtId="166" formatCode="0.0"/>
    <numFmt numFmtId="167" formatCode="#,##0.0_ ;\-#,##0.0\ "/>
    <numFmt numFmtId="168" formatCode="###0.00"/>
    <numFmt numFmtId="169" formatCode="0.0_ ;\-0.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9"/>
      <color theme="0"/>
      <name val="Arial"/>
      <family val="2"/>
    </font>
    <font>
      <b/>
      <sz val="12"/>
      <color theme="9" tint="-0.49998474074526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</cellStyleXfs>
  <cellXfs count="206">
    <xf numFmtId="0" fontId="0" fillId="0" borderId="0" xfId="0"/>
    <xf numFmtId="0" fontId="0" fillId="3" borderId="0" xfId="0" applyFill="1"/>
    <xf numFmtId="0" fontId="4" fillId="0" borderId="0" xfId="10"/>
    <xf numFmtId="165" fontId="2" fillId="4" borderId="1" xfId="1" applyNumberFormat="1" applyFont="1" applyFill="1" applyBorder="1" applyAlignment="1">
      <alignment horizontal="right" vertical="top"/>
    </xf>
    <xf numFmtId="0" fontId="2" fillId="2" borderId="1" xfId="16" applyFont="1" applyFill="1" applyBorder="1" applyAlignment="1">
      <alignment horizontal="left" vertical="top" wrapText="1"/>
    </xf>
    <xf numFmtId="165" fontId="2" fillId="2" borderId="1" xfId="1" applyNumberFormat="1" applyFont="1" applyFill="1" applyBorder="1" applyAlignment="1">
      <alignment horizontal="right" vertical="top"/>
    </xf>
    <xf numFmtId="0" fontId="2" fillId="4" borderId="6" xfId="16" applyFont="1" applyFill="1" applyBorder="1" applyAlignment="1">
      <alignment horizontal="left" vertical="top" wrapText="1"/>
    </xf>
    <xf numFmtId="0" fontId="2" fillId="2" borderId="6" xfId="16" applyFont="1" applyFill="1" applyBorder="1" applyAlignment="1">
      <alignment horizontal="left" vertical="top" wrapText="1"/>
    </xf>
    <xf numFmtId="165" fontId="6" fillId="4" borderId="1" xfId="1" applyNumberFormat="1" applyFont="1" applyFill="1" applyBorder="1" applyAlignment="1">
      <alignment horizontal="right" vertical="top"/>
    </xf>
    <xf numFmtId="0" fontId="6" fillId="2" borderId="1" xfId="16" applyFont="1" applyFill="1" applyBorder="1" applyAlignment="1">
      <alignment horizontal="left" vertical="top" wrapText="1"/>
    </xf>
    <xf numFmtId="164" fontId="6" fillId="0" borderId="1" xfId="11" applyNumberFormat="1" applyFont="1" applyBorder="1" applyAlignment="1">
      <alignment horizontal="right" vertical="top"/>
    </xf>
    <xf numFmtId="0" fontId="6" fillId="0" borderId="1" xfId="13" applyFont="1" applyBorder="1" applyAlignment="1">
      <alignment horizontal="left" wrapText="1"/>
    </xf>
    <xf numFmtId="0" fontId="6" fillId="0" borderId="1" xfId="12" applyFont="1" applyBorder="1" applyAlignment="1">
      <alignment horizontal="left" wrapText="1"/>
    </xf>
    <xf numFmtId="0" fontId="6" fillId="0" borderId="1" xfId="2" applyFont="1" applyBorder="1" applyAlignment="1">
      <alignment horizontal="center" wrapText="1"/>
    </xf>
    <xf numFmtId="0" fontId="6" fillId="0" borderId="1" xfId="12" applyFont="1" applyBorder="1" applyAlignment="1">
      <alignment horizontal="center" wrapText="1"/>
    </xf>
    <xf numFmtId="166" fontId="2" fillId="4" borderId="1" xfId="1" applyNumberFormat="1" applyFont="1" applyFill="1" applyBorder="1" applyAlignment="1">
      <alignment horizontal="right" vertical="top"/>
    </xf>
    <xf numFmtId="166" fontId="2" fillId="2" borderId="1" xfId="1" applyNumberFormat="1" applyFont="1" applyFill="1" applyBorder="1" applyAlignment="1">
      <alignment horizontal="right" vertical="top"/>
    </xf>
    <xf numFmtId="167" fontId="2" fillId="4" borderId="1" xfId="1" applyNumberFormat="1" applyFont="1" applyFill="1" applyBorder="1" applyAlignment="1">
      <alignment horizontal="right" vertical="top"/>
    </xf>
    <xf numFmtId="167" fontId="2" fillId="2" borderId="1" xfId="1" applyNumberFormat="1" applyFont="1" applyFill="1" applyBorder="1" applyAlignment="1">
      <alignment horizontal="right" vertical="top"/>
    </xf>
    <xf numFmtId="165" fontId="2" fillId="2" borderId="1" xfId="1" applyNumberFormat="1" applyFont="1" applyFill="1" applyBorder="1" applyAlignment="1">
      <alignment vertical="top"/>
    </xf>
    <xf numFmtId="0" fontId="6" fillId="0" borderId="1" xfId="11" applyFont="1" applyBorder="1" applyAlignment="1">
      <alignment horizontal="left" wrapText="1"/>
    </xf>
    <xf numFmtId="165" fontId="2" fillId="4" borderId="1" xfId="1" applyNumberFormat="1" applyFont="1" applyFill="1" applyBorder="1" applyAlignment="1">
      <alignment horizontal="left" vertical="top"/>
    </xf>
    <xf numFmtId="165" fontId="2" fillId="4" borderId="1" xfId="1" applyNumberFormat="1" applyFont="1" applyFill="1" applyBorder="1" applyAlignment="1">
      <alignment horizontal="left"/>
    </xf>
    <xf numFmtId="0" fontId="6" fillId="0" borderId="0" xfId="0" applyFont="1"/>
    <xf numFmtId="0" fontId="9" fillId="0" borderId="0" xfId="0" applyFont="1"/>
    <xf numFmtId="0" fontId="2" fillId="2" borderId="0" xfId="0" applyFont="1" applyFill="1"/>
    <xf numFmtId="0" fontId="2" fillId="5" borderId="0" xfId="0" applyFont="1" applyFill="1"/>
    <xf numFmtId="0" fontId="8" fillId="5" borderId="0" xfId="0" applyFont="1" applyFill="1"/>
    <xf numFmtId="0" fontId="8" fillId="2" borderId="0" xfId="0" applyFont="1" applyFill="1"/>
    <xf numFmtId="0" fontId="2" fillId="0" borderId="0" xfId="3" applyFont="1"/>
    <xf numFmtId="0" fontId="2" fillId="0" borderId="0" xfId="4" applyFont="1"/>
    <xf numFmtId="165" fontId="8" fillId="2" borderId="1" xfId="1" applyNumberFormat="1" applyFont="1" applyFill="1" applyBorder="1" applyAlignment="1">
      <alignment vertical="center"/>
    </xf>
    <xf numFmtId="165" fontId="8" fillId="2" borderId="1" xfId="1" applyNumberFormat="1" applyFont="1" applyFill="1" applyBorder="1" applyAlignment="1">
      <alignment horizontal="center" vertical="center"/>
    </xf>
    <xf numFmtId="0" fontId="2" fillId="0" borderId="0" xfId="5" applyFont="1"/>
    <xf numFmtId="0" fontId="2" fillId="2" borderId="6" xfId="16" applyFont="1" applyFill="1" applyBorder="1" applyAlignment="1">
      <alignment horizontal="center" vertical="top" wrapText="1"/>
    </xf>
    <xf numFmtId="0" fontId="2" fillId="0" borderId="0" xfId="6" applyFont="1"/>
    <xf numFmtId="166" fontId="2" fillId="4" borderId="6" xfId="16" applyNumberFormat="1" applyFont="1" applyFill="1" applyBorder="1" applyAlignment="1">
      <alignment horizontal="right" vertical="top" wrapText="1"/>
    </xf>
    <xf numFmtId="166" fontId="2" fillId="4" borderId="1" xfId="16" applyNumberFormat="1" applyFont="1" applyFill="1" applyBorder="1" applyAlignment="1">
      <alignment horizontal="right" vertical="top" wrapText="1"/>
    </xf>
    <xf numFmtId="0" fontId="2" fillId="0" borderId="0" xfId="8" applyFont="1"/>
    <xf numFmtId="0" fontId="2" fillId="0" borderId="0" xfId="9" applyFont="1"/>
    <xf numFmtId="165" fontId="2" fillId="4" borderId="1" xfId="1" applyNumberFormat="1" applyFont="1" applyFill="1" applyBorder="1" applyAlignment="1">
      <alignment horizontal="right"/>
    </xf>
    <xf numFmtId="0" fontId="2" fillId="0" borderId="0" xfId="17" applyFont="1"/>
    <xf numFmtId="0" fontId="2" fillId="0" borderId="0" xfId="0" applyFont="1"/>
    <xf numFmtId="168" fontId="2" fillId="0" borderId="0" xfId="18" applyNumberFormat="1" applyFont="1" applyBorder="1" applyAlignment="1">
      <alignment horizontal="right" vertical="top"/>
    </xf>
    <xf numFmtId="0" fontId="2" fillId="0" borderId="0" xfId="18" applyFont="1"/>
    <xf numFmtId="0" fontId="8" fillId="0" borderId="0" xfId="0" applyFont="1"/>
    <xf numFmtId="0" fontId="2" fillId="0" borderId="0" xfId="13" applyFont="1"/>
    <xf numFmtId="0" fontId="2" fillId="0" borderId="0" xfId="14" applyFont="1"/>
    <xf numFmtId="0" fontId="6" fillId="5" borderId="1" xfId="11" applyFont="1" applyFill="1" applyBorder="1" applyAlignment="1">
      <alignment horizontal="left" wrapText="1"/>
    </xf>
    <xf numFmtId="0" fontId="2" fillId="0" borderId="0" xfId="15" applyFont="1"/>
    <xf numFmtId="0" fontId="2" fillId="0" borderId="1" xfId="10" applyFont="1" applyBorder="1" applyAlignment="1">
      <alignment horizontal="center" wrapText="1"/>
    </xf>
    <xf numFmtId="165" fontId="10" fillId="2" borderId="1" xfId="1" applyNumberFormat="1" applyFont="1" applyFill="1" applyBorder="1" applyAlignment="1">
      <alignment horizontal="right" vertical="top"/>
    </xf>
    <xf numFmtId="167" fontId="10" fillId="2" borderId="1" xfId="1" applyNumberFormat="1" applyFont="1" applyFill="1" applyBorder="1" applyAlignment="1">
      <alignment horizontal="right" vertical="top"/>
    </xf>
    <xf numFmtId="0" fontId="2" fillId="2" borderId="0" xfId="16" applyFont="1" applyFill="1" applyBorder="1" applyAlignment="1">
      <alignment horizontal="center" vertical="center" wrapText="1"/>
    </xf>
    <xf numFmtId="0" fontId="2" fillId="2" borderId="0" xfId="16" applyFont="1" applyFill="1" applyBorder="1" applyAlignment="1">
      <alignment horizontal="left" vertical="top" wrapText="1"/>
    </xf>
    <xf numFmtId="164" fontId="6" fillId="0" borderId="0" xfId="9" applyNumberFormat="1" applyFont="1" applyBorder="1" applyAlignment="1">
      <alignment horizontal="right" vertical="top"/>
    </xf>
    <xf numFmtId="165" fontId="2" fillId="2" borderId="0" xfId="1" applyNumberFormat="1" applyFont="1" applyFill="1" applyBorder="1" applyAlignment="1">
      <alignment horizontal="right" vertical="top"/>
    </xf>
    <xf numFmtId="167" fontId="2" fillId="2" borderId="0" xfId="1" applyNumberFormat="1" applyFont="1" applyFill="1" applyBorder="1" applyAlignment="1">
      <alignment horizontal="right" vertical="top"/>
    </xf>
    <xf numFmtId="166" fontId="2" fillId="4" borderId="1" xfId="1" applyNumberFormat="1" applyFont="1" applyFill="1" applyBorder="1" applyAlignment="1">
      <alignment horizontal="right"/>
    </xf>
    <xf numFmtId="166" fontId="2" fillId="0" borderId="1" xfId="10" applyNumberFormat="1" applyFont="1" applyBorder="1" applyAlignment="1">
      <alignment horizontal="right" vertical="top"/>
    </xf>
    <xf numFmtId="165" fontId="8" fillId="2" borderId="0" xfId="1" applyNumberFormat="1" applyFont="1" applyFill="1" applyBorder="1" applyAlignment="1">
      <alignment vertical="center"/>
    </xf>
    <xf numFmtId="165" fontId="8" fillId="2" borderId="8" xfId="1" applyNumberFormat="1" applyFont="1" applyFill="1" applyBorder="1" applyAlignment="1">
      <alignment vertical="center"/>
    </xf>
    <xf numFmtId="0" fontId="6" fillId="0" borderId="1" xfId="9" applyFont="1" applyBorder="1" applyAlignment="1">
      <alignment horizontal="center" wrapText="1"/>
    </xf>
    <xf numFmtId="0" fontId="6" fillId="0" borderId="1" xfId="10" applyFont="1" applyBorder="1" applyAlignment="1">
      <alignment horizontal="center" wrapText="1"/>
    </xf>
    <xf numFmtId="0" fontId="2" fillId="0" borderId="1" xfId="10" applyFont="1" applyBorder="1" applyAlignment="1">
      <alignment horizontal="center" wrapText="1"/>
    </xf>
    <xf numFmtId="0" fontId="6" fillId="2" borderId="0" xfId="0" applyFont="1" applyFill="1"/>
    <xf numFmtId="165" fontId="2" fillId="2" borderId="1" xfId="1" applyNumberFormat="1" applyFont="1" applyFill="1" applyBorder="1" applyAlignment="1">
      <alignment horizontal="right"/>
    </xf>
    <xf numFmtId="165" fontId="2" fillId="4" borderId="1" xfId="1" applyNumberFormat="1" applyFont="1" applyFill="1" applyBorder="1" applyAlignment="1">
      <alignment vertical="top"/>
    </xf>
    <xf numFmtId="0" fontId="2" fillId="0" borderId="0" xfId="4" applyFont="1" applyBorder="1"/>
    <xf numFmtId="0" fontId="7" fillId="0" borderId="1" xfId="0" applyFont="1" applyBorder="1" applyAlignment="1">
      <alignment vertical="center"/>
    </xf>
    <xf numFmtId="165" fontId="8" fillId="2" borderId="6" xfId="1" applyNumberFormat="1" applyFont="1" applyFill="1" applyBorder="1" applyAlignment="1">
      <alignment horizontal="center" vertical="center"/>
    </xf>
    <xf numFmtId="165" fontId="2" fillId="2" borderId="4" xfId="1" applyNumberFormat="1" applyFont="1" applyFill="1" applyBorder="1" applyAlignment="1">
      <alignment horizontal="right" vertical="top"/>
    </xf>
    <xf numFmtId="0" fontId="3" fillId="0" borderId="0" xfId="20"/>
    <xf numFmtId="169" fontId="2" fillId="2" borderId="1" xfId="1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center" vertical="center"/>
    </xf>
    <xf numFmtId="0" fontId="11" fillId="0" borderId="0" xfId="0" applyFont="1"/>
    <xf numFmtId="165" fontId="2" fillId="2" borderId="1" xfId="1" applyNumberFormat="1" applyFont="1" applyFill="1" applyBorder="1" applyAlignment="1">
      <alignment horizontal="left" vertical="top"/>
    </xf>
    <xf numFmtId="0" fontId="3" fillId="0" borderId="0" xfId="21"/>
    <xf numFmtId="0" fontId="6" fillId="0" borderId="1" xfId="2" applyFont="1" applyBorder="1" applyAlignment="1">
      <alignment horizontal="center" wrapText="1"/>
    </xf>
    <xf numFmtId="0" fontId="6" fillId="0" borderId="1" xfId="9" applyFont="1" applyBorder="1" applyAlignment="1">
      <alignment horizontal="center" wrapText="1"/>
    </xf>
    <xf numFmtId="0" fontId="6" fillId="0" borderId="1" xfId="10" applyFont="1" applyBorder="1" applyAlignment="1">
      <alignment horizontal="center" wrapText="1"/>
    </xf>
    <xf numFmtId="0" fontId="6" fillId="0" borderId="1" xfId="13" applyFont="1" applyBorder="1" applyAlignment="1">
      <alignment horizontal="center" wrapText="1"/>
    </xf>
    <xf numFmtId="0" fontId="12" fillId="0" borderId="0" xfId="22"/>
    <xf numFmtId="168" fontId="5" fillId="2" borderId="1" xfId="17" applyNumberFormat="1" applyFont="1" applyFill="1" applyBorder="1" applyAlignment="1">
      <alignment horizontal="right" vertical="top"/>
    </xf>
    <xf numFmtId="0" fontId="12" fillId="0" borderId="0" xfId="23"/>
    <xf numFmtId="168" fontId="5" fillId="2" borderId="0" xfId="17" applyNumberFormat="1" applyFont="1" applyFill="1" applyBorder="1" applyAlignment="1">
      <alignment horizontal="right" vertical="top"/>
    </xf>
    <xf numFmtId="1" fontId="2" fillId="4" borderId="1" xfId="1" applyNumberFormat="1" applyFont="1" applyFill="1" applyBorder="1" applyAlignment="1">
      <alignment horizontal="right" vertical="top"/>
    </xf>
    <xf numFmtId="1" fontId="6" fillId="0" borderId="0" xfId="0" applyNumberFormat="1" applyFont="1" applyAlignment="1">
      <alignment horizontal="right" vertical="top"/>
    </xf>
    <xf numFmtId="1" fontId="2" fillId="2" borderId="1" xfId="1" applyNumberFormat="1" applyFont="1" applyFill="1" applyBorder="1" applyAlignment="1">
      <alignment horizontal="right" vertical="top"/>
    </xf>
    <xf numFmtId="1" fontId="6" fillId="0" borderId="0" xfId="0" applyNumberFormat="1" applyFont="1"/>
    <xf numFmtId="1" fontId="6" fillId="2" borderId="0" xfId="0" applyNumberFormat="1" applyFont="1" applyFill="1"/>
    <xf numFmtId="166" fontId="6" fillId="5" borderId="1" xfId="11" applyNumberFormat="1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2" borderId="1" xfId="16" applyFont="1" applyFill="1" applyBorder="1" applyAlignment="1">
      <alignment horizontal="center" wrapText="1"/>
    </xf>
    <xf numFmtId="0" fontId="2" fillId="2" borderId="6" xfId="16" applyFont="1" applyFill="1" applyBorder="1" applyAlignment="1">
      <alignment horizontal="center" wrapText="1"/>
    </xf>
    <xf numFmtId="165" fontId="2" fillId="4" borderId="1" xfId="1" applyNumberFormat="1" applyFont="1" applyFill="1" applyBorder="1" applyAlignment="1">
      <alignment horizontal="right" vertical="top" indent="2"/>
    </xf>
    <xf numFmtId="165" fontId="2" fillId="2" borderId="1" xfId="1" applyNumberFormat="1" applyFont="1" applyFill="1" applyBorder="1" applyAlignment="1">
      <alignment horizontal="right" vertical="top" indent="2"/>
    </xf>
    <xf numFmtId="165" fontId="10" fillId="2" borderId="1" xfId="1" applyNumberFormat="1" applyFont="1" applyFill="1" applyBorder="1" applyAlignment="1">
      <alignment horizontal="right" vertical="top" indent="2"/>
    </xf>
    <xf numFmtId="165" fontId="6" fillId="2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5" fontId="2" fillId="4" borderId="1" xfId="1" applyNumberFormat="1" applyFont="1" applyFill="1" applyBorder="1" applyAlignment="1">
      <alignment horizontal="center"/>
    </xf>
    <xf numFmtId="0" fontId="6" fillId="2" borderId="0" xfId="16" applyFont="1" applyFill="1" applyBorder="1" applyAlignment="1">
      <alignment horizontal="left" vertical="top" wrapText="1"/>
    </xf>
    <xf numFmtId="166" fontId="6" fillId="0" borderId="0" xfId="11" applyNumberFormat="1" applyFont="1" applyBorder="1" applyAlignment="1">
      <alignment horizontal="right" wrapText="1"/>
    </xf>
    <xf numFmtId="165" fontId="2" fillId="2" borderId="1" xfId="1" applyNumberFormat="1" applyFont="1" applyFill="1" applyBorder="1" applyAlignment="1"/>
    <xf numFmtId="0" fontId="2" fillId="4" borderId="6" xfId="16" applyFont="1" applyFill="1" applyBorder="1" applyAlignment="1">
      <alignment horizontal="center" wrapText="1"/>
    </xf>
    <xf numFmtId="0" fontId="6" fillId="0" borderId="1" xfId="8" applyFont="1" applyBorder="1" applyAlignment="1">
      <alignment horizontal="center" wrapText="1"/>
    </xf>
    <xf numFmtId="0" fontId="6" fillId="0" borderId="1" xfId="9" applyFont="1" applyBorder="1" applyAlignment="1">
      <alignment horizontal="center" wrapText="1"/>
    </xf>
    <xf numFmtId="0" fontId="6" fillId="0" borderId="1" xfId="10" applyFont="1" applyBorder="1" applyAlignment="1">
      <alignment horizontal="center" wrapText="1"/>
    </xf>
    <xf numFmtId="0" fontId="2" fillId="0" borderId="1" xfId="10" applyFont="1" applyBorder="1" applyAlignment="1">
      <alignment horizontal="center" wrapText="1"/>
    </xf>
    <xf numFmtId="0" fontId="6" fillId="0" borderId="1" xfId="12" applyFont="1" applyBorder="1" applyAlignment="1">
      <alignment horizontal="center" wrapText="1"/>
    </xf>
    <xf numFmtId="0" fontId="6" fillId="2" borderId="1" xfId="14" applyFont="1" applyFill="1" applyBorder="1" applyAlignment="1">
      <alignment horizontal="center" wrapText="1"/>
    </xf>
    <xf numFmtId="0" fontId="2" fillId="2" borderId="6" xfId="16" applyFont="1" applyFill="1" applyBorder="1" applyAlignment="1">
      <alignment vertical="top" wrapText="1"/>
    </xf>
    <xf numFmtId="0" fontId="2" fillId="4" borderId="6" xfId="16" applyFont="1" applyFill="1" applyBorder="1" applyAlignment="1">
      <alignment vertical="top" wrapText="1"/>
    </xf>
    <xf numFmtId="0" fontId="2" fillId="2" borderId="1" xfId="16" applyFont="1" applyFill="1" applyBorder="1" applyAlignment="1">
      <alignment vertical="top" wrapText="1"/>
    </xf>
    <xf numFmtId="0" fontId="6" fillId="0" borderId="1" xfId="12" applyFont="1" applyBorder="1" applyAlignment="1">
      <alignment horizontal="center" wrapText="1"/>
    </xf>
    <xf numFmtId="1" fontId="6" fillId="2" borderId="0" xfId="0" applyNumberFormat="1" applyFont="1" applyFill="1" applyAlignment="1">
      <alignment horizontal="right" vertical="top"/>
    </xf>
    <xf numFmtId="0" fontId="6" fillId="0" borderId="1" xfId="8" applyFont="1" applyBorder="1" applyAlignment="1">
      <alignment horizontal="center" wrapText="1"/>
    </xf>
    <xf numFmtId="0" fontId="6" fillId="0" borderId="1" xfId="11" applyFont="1" applyBorder="1" applyAlignment="1">
      <alignment horizontal="center" wrapText="1"/>
    </xf>
    <xf numFmtId="0" fontId="6" fillId="0" borderId="1" xfId="12" applyFont="1" applyBorder="1" applyAlignment="1">
      <alignment horizontal="center" wrapText="1"/>
    </xf>
    <xf numFmtId="0" fontId="6" fillId="0" borderId="1" xfId="13" applyFont="1" applyBorder="1" applyAlignment="1">
      <alignment horizontal="center" wrapText="1"/>
    </xf>
    <xf numFmtId="166" fontId="6" fillId="2" borderId="1" xfId="11" applyNumberFormat="1" applyFont="1" applyFill="1" applyBorder="1" applyAlignment="1">
      <alignment horizontal="right" wrapText="1"/>
    </xf>
    <xf numFmtId="0" fontId="2" fillId="2" borderId="2" xfId="16" applyFont="1" applyFill="1" applyBorder="1" applyAlignment="1">
      <alignment horizontal="left" vertical="center" wrapText="1"/>
    </xf>
    <xf numFmtId="0" fontId="2" fillId="2" borderId="2" xfId="16" applyFont="1" applyFill="1" applyBorder="1" applyAlignment="1">
      <alignment horizontal="center" vertical="center" wrapText="1"/>
    </xf>
    <xf numFmtId="0" fontId="2" fillId="2" borderId="1" xfId="16" applyFont="1" applyFill="1" applyBorder="1" applyAlignment="1">
      <alignment horizontal="left" vertical="center" wrapText="1"/>
    </xf>
    <xf numFmtId="0" fontId="2" fillId="2" borderId="2" xfId="16" applyFont="1" applyFill="1" applyBorder="1" applyAlignment="1">
      <alignment vertical="center" wrapText="1"/>
    </xf>
    <xf numFmtId="0" fontId="2" fillId="2" borderId="1" xfId="16" applyFont="1" applyFill="1" applyBorder="1" applyAlignment="1">
      <alignment vertical="center" wrapText="1"/>
    </xf>
    <xf numFmtId="0" fontId="2" fillId="2" borderId="2" xfId="16" applyFont="1" applyFill="1" applyBorder="1" applyAlignment="1">
      <alignment horizontal="left" vertical="top" wrapText="1"/>
    </xf>
    <xf numFmtId="0" fontId="2" fillId="2" borderId="2" xfId="16" applyFont="1" applyFill="1" applyBorder="1" applyAlignment="1">
      <alignment horizontal="left" vertical="center" wrapText="1"/>
    </xf>
    <xf numFmtId="0" fontId="2" fillId="2" borderId="3" xfId="16" applyFont="1" applyFill="1" applyBorder="1" applyAlignment="1">
      <alignment horizontal="left" vertical="center" wrapText="1"/>
    </xf>
    <xf numFmtId="0" fontId="2" fillId="2" borderId="4" xfId="16" applyFont="1" applyFill="1" applyBorder="1" applyAlignment="1">
      <alignment horizontal="left" vertical="center" wrapText="1"/>
    </xf>
    <xf numFmtId="0" fontId="7" fillId="0" borderId="1" xfId="3" applyFont="1" applyBorder="1" applyAlignment="1">
      <alignment horizontal="center" wrapText="1"/>
    </xf>
    <xf numFmtId="0" fontId="6" fillId="0" borderId="1" xfId="3" applyFont="1" applyBorder="1" applyAlignment="1">
      <alignment horizontal="center" wrapText="1"/>
    </xf>
    <xf numFmtId="0" fontId="2" fillId="2" borderId="2" xfId="16" applyFont="1" applyFill="1" applyBorder="1" applyAlignment="1">
      <alignment horizontal="center" vertical="center" wrapText="1"/>
    </xf>
    <xf numFmtId="0" fontId="2" fillId="2" borderId="3" xfId="16" applyFont="1" applyFill="1" applyBorder="1" applyAlignment="1">
      <alignment horizontal="center" vertical="center" wrapText="1"/>
    </xf>
    <xf numFmtId="0" fontId="2" fillId="2" borderId="4" xfId="16" applyFont="1" applyFill="1" applyBorder="1" applyAlignment="1">
      <alignment horizontal="center" vertical="center" wrapText="1"/>
    </xf>
    <xf numFmtId="0" fontId="6" fillId="0" borderId="6" xfId="3" applyFont="1" applyBorder="1" applyAlignment="1">
      <alignment horizontal="center" wrapText="1"/>
    </xf>
    <xf numFmtId="0" fontId="6" fillId="0" borderId="7" xfId="3" applyFont="1" applyBorder="1" applyAlignment="1">
      <alignment horizontal="center" wrapText="1"/>
    </xf>
    <xf numFmtId="0" fontId="6" fillId="0" borderId="8" xfId="3" applyFont="1" applyBorder="1" applyAlignment="1">
      <alignment horizontal="center" wrapText="1"/>
    </xf>
    <xf numFmtId="0" fontId="7" fillId="0" borderId="12" xfId="3" applyFont="1" applyBorder="1" applyAlignment="1">
      <alignment horizontal="center" wrapText="1"/>
    </xf>
    <xf numFmtId="0" fontId="7" fillId="0" borderId="13" xfId="3" applyFont="1" applyBorder="1" applyAlignment="1">
      <alignment horizontal="center" wrapText="1"/>
    </xf>
    <xf numFmtId="0" fontId="7" fillId="0" borderId="11" xfId="3" applyFont="1" applyBorder="1" applyAlignment="1">
      <alignment horizontal="center" wrapText="1"/>
    </xf>
    <xf numFmtId="0" fontId="7" fillId="0" borderId="10" xfId="3" applyFont="1" applyBorder="1" applyAlignment="1">
      <alignment horizontal="center" wrapText="1"/>
    </xf>
    <xf numFmtId="0" fontId="2" fillId="2" borderId="1" xfId="16" applyFont="1" applyFill="1" applyBorder="1" applyAlignment="1">
      <alignment horizontal="left" vertical="center" wrapText="1"/>
    </xf>
    <xf numFmtId="0" fontId="2" fillId="2" borderId="2" xfId="16" applyFont="1" applyFill="1" applyBorder="1" applyAlignment="1">
      <alignment vertical="center" wrapText="1"/>
    </xf>
    <xf numFmtId="0" fontId="2" fillId="2" borderId="3" xfId="16" applyFont="1" applyFill="1" applyBorder="1" applyAlignment="1">
      <alignment vertical="center" wrapText="1"/>
    </xf>
    <xf numFmtId="0" fontId="2" fillId="2" borderId="4" xfId="16" applyFont="1" applyFill="1" applyBorder="1" applyAlignment="1">
      <alignment vertical="center" wrapText="1"/>
    </xf>
    <xf numFmtId="0" fontId="2" fillId="2" borderId="1" xfId="16" applyFont="1" applyFill="1" applyBorder="1" applyAlignment="1">
      <alignment vertical="center" wrapText="1"/>
    </xf>
    <xf numFmtId="0" fontId="6" fillId="0" borderId="1" xfId="4" applyFont="1" applyBorder="1" applyAlignment="1">
      <alignment horizontal="center" wrapText="1"/>
    </xf>
    <xf numFmtId="0" fontId="6" fillId="0" borderId="1" xfId="5" applyFont="1" applyBorder="1" applyAlignment="1">
      <alignment horizontal="center" wrapText="1"/>
    </xf>
    <xf numFmtId="0" fontId="7" fillId="0" borderId="12" xfId="3" applyFont="1" applyBorder="1" applyAlignment="1">
      <alignment horizontal="center" vertical="center" wrapText="1"/>
    </xf>
    <xf numFmtId="0" fontId="7" fillId="0" borderId="13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6" fillId="0" borderId="1" xfId="7" applyFont="1" applyBorder="1" applyAlignment="1">
      <alignment horizontal="center" wrapText="1"/>
    </xf>
    <xf numFmtId="0" fontId="6" fillId="0" borderId="6" xfId="7" applyFont="1" applyBorder="1" applyAlignment="1">
      <alignment horizontal="center" wrapText="1"/>
    </xf>
    <xf numFmtId="0" fontId="6" fillId="0" borderId="7" xfId="7" applyFont="1" applyBorder="1" applyAlignment="1">
      <alignment horizontal="center" wrapText="1"/>
    </xf>
    <xf numFmtId="0" fontId="6" fillId="0" borderId="8" xfId="7" applyFont="1" applyBorder="1" applyAlignment="1">
      <alignment horizontal="center" wrapText="1"/>
    </xf>
    <xf numFmtId="0" fontId="7" fillId="0" borderId="5" xfId="3" applyFont="1" applyBorder="1" applyAlignment="1">
      <alignment horizontal="center" wrapText="1"/>
    </xf>
    <xf numFmtId="0" fontId="7" fillId="0" borderId="9" xfId="3" applyFont="1" applyBorder="1" applyAlignment="1">
      <alignment horizontal="center" wrapText="1"/>
    </xf>
    <xf numFmtId="0" fontId="6" fillId="0" borderId="6" xfId="8" applyFont="1" applyBorder="1" applyAlignment="1">
      <alignment horizontal="center" wrapText="1"/>
    </xf>
    <xf numFmtId="0" fontId="6" fillId="0" borderId="7" xfId="8" applyFont="1" applyBorder="1" applyAlignment="1">
      <alignment horizontal="center" wrapText="1"/>
    </xf>
    <xf numFmtId="0" fontId="6" fillId="0" borderId="8" xfId="8" applyFont="1" applyBorder="1" applyAlignment="1">
      <alignment horizontal="center" wrapText="1"/>
    </xf>
    <xf numFmtId="0" fontId="6" fillId="0" borderId="1" xfId="8" applyFont="1" applyBorder="1" applyAlignment="1">
      <alignment horizontal="center" wrapText="1"/>
    </xf>
    <xf numFmtId="0" fontId="6" fillId="0" borderId="2" xfId="8" applyFont="1" applyBorder="1" applyAlignment="1">
      <alignment horizontal="center" wrapText="1"/>
    </xf>
    <xf numFmtId="0" fontId="6" fillId="0" borderId="4" xfId="8" applyFont="1" applyBorder="1" applyAlignment="1">
      <alignment horizontal="center" wrapText="1"/>
    </xf>
    <xf numFmtId="0" fontId="6" fillId="0" borderId="6" xfId="9" applyFont="1" applyBorder="1" applyAlignment="1">
      <alignment horizontal="center" wrapText="1"/>
    </xf>
    <xf numFmtId="0" fontId="6" fillId="0" borderId="7" xfId="9" applyFont="1" applyBorder="1" applyAlignment="1">
      <alignment horizontal="center" wrapText="1"/>
    </xf>
    <xf numFmtId="0" fontId="6" fillId="0" borderId="8" xfId="9" applyFont="1" applyBorder="1" applyAlignment="1">
      <alignment horizontal="center" wrapText="1"/>
    </xf>
    <xf numFmtId="0" fontId="6" fillId="0" borderId="1" xfId="9" applyFont="1" applyBorder="1" applyAlignment="1">
      <alignment horizontal="center" wrapText="1"/>
    </xf>
    <xf numFmtId="0" fontId="2" fillId="0" borderId="6" xfId="10" applyFont="1" applyBorder="1" applyAlignment="1">
      <alignment horizontal="center" wrapText="1"/>
    </xf>
    <xf numFmtId="0" fontId="2" fillId="0" borderId="7" xfId="10" applyFont="1" applyBorder="1" applyAlignment="1">
      <alignment horizontal="center" wrapText="1"/>
    </xf>
    <xf numFmtId="0" fontId="2" fillId="0" borderId="8" xfId="10" applyFont="1" applyBorder="1" applyAlignment="1">
      <alignment horizontal="center" wrapText="1"/>
    </xf>
    <xf numFmtId="0" fontId="2" fillId="0" borderId="1" xfId="10" applyFont="1" applyBorder="1" applyAlignment="1">
      <alignment horizontal="center" wrapText="1"/>
    </xf>
    <xf numFmtId="0" fontId="2" fillId="2" borderId="1" xfId="17" applyFont="1" applyFill="1" applyBorder="1" applyAlignment="1">
      <alignment horizontal="center" wrapText="1"/>
    </xf>
    <xf numFmtId="0" fontId="7" fillId="2" borderId="1" xfId="3" applyFont="1" applyFill="1" applyBorder="1" applyAlignment="1">
      <alignment horizontal="center" wrapText="1"/>
    </xf>
    <xf numFmtId="0" fontId="8" fillId="0" borderId="12" xfId="3" applyFont="1" applyBorder="1" applyAlignment="1">
      <alignment horizontal="center" wrapText="1"/>
    </xf>
    <xf numFmtId="0" fontId="8" fillId="0" borderId="5" xfId="3" applyFont="1" applyBorder="1" applyAlignment="1">
      <alignment horizontal="center" wrapText="1"/>
    </xf>
    <xf numFmtId="0" fontId="8" fillId="0" borderId="11" xfId="3" applyFont="1" applyBorder="1" applyAlignment="1">
      <alignment horizontal="center" wrapText="1"/>
    </xf>
    <xf numFmtId="0" fontId="8" fillId="0" borderId="9" xfId="3" applyFont="1" applyBorder="1" applyAlignment="1">
      <alignment horizontal="center" wrapText="1"/>
    </xf>
    <xf numFmtId="0" fontId="8" fillId="0" borderId="13" xfId="3" applyFont="1" applyBorder="1" applyAlignment="1">
      <alignment horizontal="center" wrapText="1"/>
    </xf>
    <xf numFmtId="0" fontId="8" fillId="0" borderId="10" xfId="3" applyFont="1" applyBorder="1" applyAlignment="1">
      <alignment horizontal="center" wrapText="1"/>
    </xf>
    <xf numFmtId="0" fontId="7" fillId="0" borderId="1" xfId="11" applyFont="1" applyBorder="1" applyAlignment="1">
      <alignment horizontal="center" wrapText="1"/>
    </xf>
    <xf numFmtId="0" fontId="6" fillId="0" borderId="2" xfId="11" applyFont="1" applyBorder="1" applyAlignment="1">
      <alignment horizontal="center" wrapText="1"/>
    </xf>
    <xf numFmtId="0" fontId="6" fillId="0" borderId="4" xfId="11" applyFont="1" applyBorder="1" applyAlignment="1">
      <alignment horizontal="center" wrapText="1"/>
    </xf>
    <xf numFmtId="0" fontId="6" fillId="0" borderId="1" xfId="11" applyFont="1" applyBorder="1" applyAlignment="1">
      <alignment horizontal="center" wrapText="1"/>
    </xf>
    <xf numFmtId="0" fontId="6" fillId="2" borderId="2" xfId="11" applyFont="1" applyFill="1" applyBorder="1" applyAlignment="1">
      <alignment horizontal="left" vertical="top" wrapText="1"/>
    </xf>
    <xf numFmtId="0" fontId="6" fillId="2" borderId="3" xfId="11" applyFont="1" applyFill="1" applyBorder="1" applyAlignment="1">
      <alignment horizontal="left" vertical="top" wrapText="1"/>
    </xf>
    <xf numFmtId="0" fontId="6" fillId="2" borderId="4" xfId="11" applyFont="1" applyFill="1" applyBorder="1" applyAlignment="1">
      <alignment horizontal="left" vertical="top" wrapText="1"/>
    </xf>
    <xf numFmtId="0" fontId="6" fillId="2" borderId="2" xfId="11" applyFont="1" applyFill="1" applyBorder="1" applyAlignment="1">
      <alignment horizontal="left" vertical="center" wrapText="1"/>
    </xf>
    <xf numFmtId="0" fontId="6" fillId="2" borderId="3" xfId="11" applyFont="1" applyFill="1" applyBorder="1" applyAlignment="1">
      <alignment horizontal="left" vertical="center" wrapText="1"/>
    </xf>
    <xf numFmtId="0" fontId="6" fillId="2" borderId="4" xfId="11" applyFont="1" applyFill="1" applyBorder="1" applyAlignment="1">
      <alignment horizontal="left" vertical="center" wrapText="1"/>
    </xf>
    <xf numFmtId="0" fontId="7" fillId="0" borderId="2" xfId="11" applyFont="1" applyBorder="1" applyAlignment="1">
      <alignment horizontal="center" wrapText="1"/>
    </xf>
    <xf numFmtId="0" fontId="7" fillId="0" borderId="4" xfId="11" applyFont="1" applyBorder="1" applyAlignment="1">
      <alignment horizontal="center" wrapText="1"/>
    </xf>
    <xf numFmtId="0" fontId="6" fillId="0" borderId="1" xfId="12" applyFont="1" applyBorder="1" applyAlignment="1">
      <alignment horizontal="center" wrapText="1"/>
    </xf>
    <xf numFmtId="0" fontId="6" fillId="2" borderId="1" xfId="11" applyFont="1" applyFill="1" applyBorder="1" applyAlignment="1">
      <alignment horizontal="left" vertical="center" wrapText="1"/>
    </xf>
    <xf numFmtId="0" fontId="7" fillId="0" borderId="1" xfId="12" applyFont="1" applyBorder="1" applyAlignment="1">
      <alignment horizontal="center" wrapText="1"/>
    </xf>
    <xf numFmtId="0" fontId="6" fillId="0" borderId="1" xfId="13" applyFont="1" applyBorder="1" applyAlignment="1">
      <alignment horizontal="center" wrapText="1"/>
    </xf>
    <xf numFmtId="0" fontId="7" fillId="0" borderId="1" xfId="13" applyFont="1" applyBorder="1" applyAlignment="1">
      <alignment horizontal="center" wrapText="1"/>
    </xf>
    <xf numFmtId="0" fontId="2" fillId="2" borderId="1" xfId="16" applyFont="1" applyFill="1" applyBorder="1" applyAlignment="1">
      <alignment horizontal="left" vertical="top" wrapText="1"/>
    </xf>
    <xf numFmtId="0" fontId="6" fillId="2" borderId="1" xfId="14" applyFont="1" applyFill="1" applyBorder="1" applyAlignment="1">
      <alignment horizontal="center" wrapText="1"/>
    </xf>
    <xf numFmtId="0" fontId="6" fillId="2" borderId="1" xfId="11" applyFont="1" applyFill="1" applyBorder="1" applyAlignment="1">
      <alignment horizontal="left" vertical="top" wrapText="1"/>
    </xf>
    <xf numFmtId="0" fontId="6" fillId="2" borderId="6" xfId="14" applyFont="1" applyFill="1" applyBorder="1" applyAlignment="1">
      <alignment horizontal="center" wrapText="1"/>
    </xf>
    <xf numFmtId="0" fontId="6" fillId="2" borderId="7" xfId="14" applyFont="1" applyFill="1" applyBorder="1" applyAlignment="1">
      <alignment horizontal="center" wrapText="1"/>
    </xf>
    <xf numFmtId="0" fontId="6" fillId="2" borderId="8" xfId="14" applyFont="1" applyFill="1" applyBorder="1" applyAlignment="1">
      <alignment horizontal="center" wrapText="1"/>
    </xf>
  </cellXfs>
  <cellStyles count="24">
    <cellStyle name="Millares" xfId="1" builtinId="3"/>
    <cellStyle name="Normal" xfId="0" builtinId="0"/>
    <cellStyle name="Normal 2" xfId="19"/>
    <cellStyle name="Normal_Conocimiento_Euskera_1" xfId="16"/>
    <cellStyle name="Normal_Hoja1" xfId="20"/>
    <cellStyle name="Normal_Hoja20" xfId="12"/>
    <cellStyle name="Normal_T10a" xfId="10"/>
    <cellStyle name="Normal_T10a_1" xfId="17"/>
    <cellStyle name="Normal_T11 a" xfId="22"/>
    <cellStyle name="Normal_T11a" xfId="18"/>
    <cellStyle name="Normal_T12" xfId="11"/>
    <cellStyle name="Normal_T12 a" xfId="21"/>
    <cellStyle name="Normal_T12 a_1" xfId="23"/>
    <cellStyle name="Normal_T13" xfId="13"/>
    <cellStyle name="Normal_T14" xfId="14"/>
    <cellStyle name="Normal_T14b" xfId="15"/>
    <cellStyle name="Normal_T2" xfId="2"/>
    <cellStyle name="Normal_T3" xfId="3"/>
    <cellStyle name="Normal_T4" xfId="4"/>
    <cellStyle name="Normal_T5" xfId="5"/>
    <cellStyle name="Normal_T6" xfId="6"/>
    <cellStyle name="Normal_T7" xfId="7"/>
    <cellStyle name="Normal_T8a" xfId="8"/>
    <cellStyle name="Normal_T9a" xfId="9"/>
  </cellStyles>
  <dxfs count="3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171450</xdr:rowOff>
    </xdr:from>
    <xdr:to>
      <xdr:col>7</xdr:col>
      <xdr:colOff>161170</xdr:colOff>
      <xdr:row>3</xdr:row>
      <xdr:rowOff>115063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71450"/>
          <a:ext cx="3599695" cy="5151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48"/>
  <sheetViews>
    <sheetView tabSelected="1" zoomScaleNormal="100" workbookViewId="0"/>
  </sheetViews>
  <sheetFormatPr baseColWidth="10" defaultColWidth="9.140625" defaultRowHeight="15" x14ac:dyDescent="0.25"/>
  <cols>
    <col min="1" max="1" width="4.28515625" customWidth="1"/>
    <col min="2" max="2" width="4.140625" customWidth="1"/>
    <col min="3" max="3" width="11.42578125" bestFit="1" customWidth="1"/>
  </cols>
  <sheetData>
    <row r="1" spans="1:108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</row>
    <row r="2" spans="1:108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</row>
    <row r="3" spans="1:108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</row>
    <row r="4" spans="1:108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</row>
    <row r="5" spans="1:108" x14ac:dyDescent="0.25">
      <c r="A5" s="25"/>
      <c r="B5" s="28" t="s">
        <v>4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</row>
    <row r="6" spans="1:108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</row>
    <row r="7" spans="1:108" x14ac:dyDescent="0.25">
      <c r="A7" s="25"/>
      <c r="B7" s="27" t="s">
        <v>147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</row>
    <row r="8" spans="1:108" s="1" customFormat="1" ht="15.95" customHeight="1" x14ac:dyDescent="0.25">
      <c r="A8" s="25"/>
      <c r="B8" s="26" t="s">
        <v>114</v>
      </c>
      <c r="C8" s="26" t="str">
        <f>'T1'!B2</f>
        <v>Población de 15 o más años. ¿Cuáles son en su opinión los problemas principales que existen actualmente en Navarra?.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</row>
    <row r="9" spans="1:108" s="1" customFormat="1" x14ac:dyDescent="0.2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</row>
    <row r="10" spans="1:108" x14ac:dyDescent="0.25">
      <c r="A10" s="25"/>
      <c r="B10" s="27" t="s">
        <v>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</row>
    <row r="11" spans="1:108" ht="15.95" customHeight="1" x14ac:dyDescent="0.25">
      <c r="A11" s="25"/>
      <c r="B11" s="26" t="s">
        <v>113</v>
      </c>
      <c r="C11" s="26" t="str">
        <f>'T2'!B2</f>
        <v>Población de 15 y más años. ¿Percibe diferencias en el trato a las personas a la hora de aplicar las leyes en Navarra?.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</row>
    <row r="12" spans="1:108" ht="15.95" customHeight="1" x14ac:dyDescent="0.25">
      <c r="A12" s="25"/>
      <c r="B12" s="26" t="s">
        <v>112</v>
      </c>
      <c r="C12" s="26" t="str">
        <f>'T3'!B2</f>
        <v>Población de 15 y más años. ¿Hay características que podrían perjudicar a una persona a la hora de aplicar las leyes?. ¿Cuáles?.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</row>
    <row r="13" spans="1:108" ht="15.95" customHeight="1" x14ac:dyDescent="0.25">
      <c r="A13" s="25"/>
      <c r="B13" s="26" t="s">
        <v>111</v>
      </c>
      <c r="C13" s="26" t="str">
        <f>'T4'!B2</f>
        <v>Población de 15 y más años. ¿Hay características que podrían perjudicar a una persona a la hora de alquilar una vivienda?. ¿Cuáles? (multirespuesta).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</row>
    <row r="14" spans="1:108" ht="15.95" customHeight="1" x14ac:dyDescent="0.25">
      <c r="A14" s="25"/>
      <c r="B14" s="26" t="s">
        <v>110</v>
      </c>
      <c r="C14" s="26" t="str">
        <f>'T5'!B2</f>
        <v>Población de 15 y más años. ¿Hay características que podrían perjudicar a una persona a la hora de ser seleccionada para un puesto de trabajo?.  ¿Cuáles? (multirespuesta).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</row>
    <row r="15" spans="1:108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</row>
    <row r="16" spans="1:108" x14ac:dyDescent="0.25">
      <c r="A16" s="25"/>
      <c r="B16" s="27" t="s">
        <v>6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</row>
    <row r="17" spans="1:108" ht="15.95" customHeight="1" x14ac:dyDescent="0.25">
      <c r="A17" s="25"/>
      <c r="B17" s="26" t="s">
        <v>109</v>
      </c>
      <c r="C17" s="26" t="str">
        <f>'T6'!B2</f>
        <v>Población de 15 y más años. ¿En qué tipo de sociedad en la que le gustaría más vivir?.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</row>
    <row r="18" spans="1:108" ht="15.95" customHeight="1" x14ac:dyDescent="0.25">
      <c r="A18" s="25"/>
      <c r="B18" s="26" t="s">
        <v>186</v>
      </c>
      <c r="C18" s="26" t="str">
        <f>'T7'!B2</f>
        <v>Población de 15 y más años. En Navarra en general, ¿es muy frecuente, bastante, algo, poco o nada frecuente la discriminación o el trato desfavorable por motivo de...?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</row>
    <row r="19" spans="1:108" ht="15.95" customHeight="1" x14ac:dyDescent="0.25">
      <c r="A19" s="25"/>
      <c r="B19" s="26"/>
      <c r="C19" s="26" t="str">
        <f>'T7'!B3</f>
        <v>Sexo, origen étnico o racial, nacionalidad, orientación sexual, identidad sexual/de género y edad.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</row>
    <row r="20" spans="1:108" ht="15.95" customHeight="1" x14ac:dyDescent="0.25">
      <c r="A20" s="25"/>
      <c r="B20" s="26" t="s">
        <v>187</v>
      </c>
      <c r="C20" s="26" t="str">
        <f>'T8'!B2</f>
        <v>Población de 15 y más años. En Navarra en general, ¿es muy frecuente, bastante, algo, poco o nada frecuente la discriminación o el trato desfavorable por motivo de...?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</row>
    <row r="21" spans="1:108" ht="15.95" customHeight="1" x14ac:dyDescent="0.25">
      <c r="A21" s="25"/>
      <c r="B21" s="26"/>
      <c r="C21" s="26" t="str">
        <f>'T8'!B3</f>
        <v xml:space="preserve">Religión o creencias religiosas, aspecto físico, tener pocos recursos económicos, discapacidad física y/o sensorial, discapacidad intelectual, enfermedad mental, víctima violencia de género.  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</row>
    <row r="22" spans="1:108" ht="15.95" customHeight="1" x14ac:dyDescent="0.25">
      <c r="A22" s="25"/>
      <c r="B22" s="26" t="s">
        <v>188</v>
      </c>
      <c r="C22" s="26" t="str">
        <f>'T9'!B2</f>
        <v xml:space="preserve">Población de 15 y más años. A ud. personalmente, ¿cuánto le incomodaría tener en su vecindario a...? 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</row>
    <row r="23" spans="1:108" ht="15.95" customHeight="1" x14ac:dyDescent="0.25">
      <c r="A23" s="25"/>
      <c r="B23" s="26"/>
      <c r="C23" s="26" t="str">
        <f>'T9'!B3</f>
        <v>Personas inmigrantes, personas de religión musulmana y personas con enfermedad mental.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</row>
    <row r="24" spans="1:108" ht="15.95" customHeight="1" x14ac:dyDescent="0.25">
      <c r="A24" s="25"/>
      <c r="B24" s="26" t="s">
        <v>189</v>
      </c>
      <c r="C24" s="26" t="str">
        <f>'T10'!B2</f>
        <v xml:space="preserve">Población de 15 y más años. Siendo 0 nada tolerante y 10 muy tolerante, ¿Dónde se ubicaría usted en una escala de tolerancia del 0 al 10, hacia personas de…? 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</row>
    <row r="25" spans="1:108" ht="15.95" customHeight="1" x14ac:dyDescent="0.25">
      <c r="A25" s="25"/>
      <c r="B25" s="26"/>
      <c r="C25" s="26" t="str">
        <f>'T10'!B3</f>
        <v>Otros origénes, etnia gitana, religión musulmana y del colectivo LGTBI.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</row>
    <row r="26" spans="1:108" ht="15.95" customHeight="1" x14ac:dyDescent="0.25">
      <c r="A26" s="25"/>
      <c r="B26" s="26" t="s">
        <v>190</v>
      </c>
      <c r="C26" s="26" t="str">
        <f>'T11 '!B2</f>
        <v xml:space="preserve">Población de 15 y más años. Siendo 0 nada tolerante y 10 muy tolerante, ¿Dónde ubicaría al conjunto de la sociedad navarra en una escala de tolerancia del 0 al 10, hacia personas de…? 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</row>
    <row r="27" spans="1:108" ht="15.95" customHeight="1" x14ac:dyDescent="0.25">
      <c r="A27" s="25"/>
      <c r="B27" s="26"/>
      <c r="C27" s="26" t="str">
        <f>'T11 '!B3</f>
        <v>Otros origénes, etnia gitana, religión musulmana y del colectivo LGTBI.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</row>
    <row r="28" spans="1:108" x14ac:dyDescent="0.2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</row>
    <row r="29" spans="1:108" x14ac:dyDescent="0.25">
      <c r="A29" s="25"/>
      <c r="B29" s="27" t="s">
        <v>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</row>
    <row r="30" spans="1:108" ht="15.95" customHeight="1" x14ac:dyDescent="0.25">
      <c r="A30" s="25"/>
      <c r="B30" s="26" t="s">
        <v>0</v>
      </c>
      <c r="C30" s="26" t="str">
        <f>'T12'!B2</f>
        <v>Población de 15 y más años. En una escala de feminismo donde 0 es nada feminista y 10 es muy feminista, ¿dónde se ubicaría usted? ¿Y dónde ubicaría a la sociedad navarra?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</row>
    <row r="31" spans="1:108" ht="15.95" customHeight="1" x14ac:dyDescent="0.25">
      <c r="A31" s="25"/>
      <c r="B31" s="26" t="s">
        <v>1</v>
      </c>
      <c r="C31" s="26" t="str">
        <f>'T13'!B2</f>
        <v>Población de 15 y más años. Si fuera víctima de una discriminación, ¿a quién preferiría informar?.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</row>
    <row r="32" spans="1:108" ht="15.95" customHeight="1" x14ac:dyDescent="0.25">
      <c r="A32" s="25"/>
      <c r="B32" s="26" t="s">
        <v>148</v>
      </c>
      <c r="C32" s="26" t="str">
        <f>'T14'!B2</f>
        <v>Población de 15 y más años. ¿Cónoce ud. sus derechos en caso de ser víctima de discriminación?.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</row>
    <row r="33" spans="1:108" ht="15.95" customHeight="1" x14ac:dyDescent="0.25">
      <c r="A33" s="25"/>
      <c r="B33" s="26" t="s">
        <v>191</v>
      </c>
      <c r="C33" s="26" t="str">
        <f>'T15 '!B2</f>
        <v>Población de 15 y más años. Opinión sobre los esfuerzos de las instituciones navarras en contra de la discriminación en diferentes ámbitos, ¿están haciendo los esfuerzos suficientes para lograr…?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</row>
    <row r="34" spans="1:108" ht="15.95" customHeight="1" x14ac:dyDescent="0.25">
      <c r="A34" s="25"/>
      <c r="B34" s="26"/>
      <c r="C34" s="26" t="str">
        <f>'T15 '!B3</f>
        <v xml:space="preserve">La igualdad entre sexos, la integración de las personas con discapacidad, la integración de las personas inmigrantes y que las personas homosexuales o bisexuales no sean discriminadas 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</row>
    <row r="35" spans="1:108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</row>
    <row r="36" spans="1:108" x14ac:dyDescent="0.25">
      <c r="A36" s="25"/>
      <c r="B36" s="28" t="s">
        <v>202</v>
      </c>
      <c r="C36" s="2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</row>
    <row r="37" spans="1:108" x14ac:dyDescent="0.25">
      <c r="A37" s="25"/>
      <c r="B37" s="28" t="s">
        <v>204</v>
      </c>
      <c r="C37" s="28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</row>
    <row r="38" spans="1:108" x14ac:dyDescent="0.25">
      <c r="A38" s="25"/>
      <c r="B38" s="28" t="s">
        <v>203</v>
      </c>
      <c r="C38" s="2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</row>
    <row r="39" spans="1:108" x14ac:dyDescent="0.25">
      <c r="A39" s="25"/>
      <c r="B39" s="28" t="s">
        <v>205</v>
      </c>
      <c r="C39" s="28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</row>
    <row r="40" spans="1:108" x14ac:dyDescent="0.25">
      <c r="A40" s="25"/>
      <c r="B40" s="28" t="s">
        <v>103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</row>
    <row r="41" spans="1:108" x14ac:dyDescent="0.25">
      <c r="A41" s="25"/>
      <c r="B41" s="28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</row>
    <row r="42" spans="1:108" x14ac:dyDescent="0.25">
      <c r="A42" s="25"/>
      <c r="B42" s="25" t="s">
        <v>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</row>
    <row r="43" spans="1:108" x14ac:dyDescent="0.25">
      <c r="A43" s="25"/>
      <c r="B43" s="25" t="s">
        <v>3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</row>
    <row r="44" spans="1:108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</row>
    <row r="45" spans="1:108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</row>
    <row r="46" spans="1:108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</row>
    <row r="47" spans="1:108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</row>
    <row r="48" spans="1:108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</row>
    <row r="49" spans="1:108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</row>
    <row r="50" spans="1:108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</row>
    <row r="51" spans="1:108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</row>
    <row r="52" spans="1:108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</row>
    <row r="53" spans="1:108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</row>
    <row r="54" spans="1:108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</row>
    <row r="55" spans="1:108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</row>
    <row r="56" spans="1:108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</row>
    <row r="57" spans="1:108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</row>
    <row r="58" spans="1:108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</row>
    <row r="59" spans="1:108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</row>
    <row r="60" spans="1:108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</row>
    <row r="61" spans="1:108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</row>
    <row r="62" spans="1:108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</row>
    <row r="63" spans="1:108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</row>
    <row r="64" spans="1:108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</row>
    <row r="65" spans="1:108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</row>
    <row r="66" spans="1:108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</row>
    <row r="67" spans="1:108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</row>
    <row r="68" spans="1:108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</row>
    <row r="69" spans="1:108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</row>
    <row r="70" spans="1:108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</row>
    <row r="71" spans="1:108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</row>
    <row r="72" spans="1:108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</row>
    <row r="73" spans="1:108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</row>
    <row r="74" spans="1:108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</row>
    <row r="75" spans="1:108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</row>
    <row r="76" spans="1:108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</row>
    <row r="77" spans="1:108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</row>
    <row r="78" spans="1:108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</row>
    <row r="79" spans="1:108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</row>
    <row r="80" spans="1:108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</row>
    <row r="81" spans="1:108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</row>
    <row r="82" spans="1:108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</row>
    <row r="83" spans="1:108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</row>
    <row r="84" spans="1:108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</row>
    <row r="85" spans="1:108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</row>
    <row r="86" spans="1:108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</row>
    <row r="87" spans="1:108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</row>
    <row r="88" spans="1:108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</row>
    <row r="89" spans="1:108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</row>
    <row r="90" spans="1:108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</row>
    <row r="91" spans="1:108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</row>
    <row r="92" spans="1:108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</row>
    <row r="93" spans="1:108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</row>
    <row r="94" spans="1:108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</row>
    <row r="95" spans="1:108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</row>
    <row r="96" spans="1:108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</row>
    <row r="97" spans="1:108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</row>
    <row r="98" spans="1:108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</row>
    <row r="99" spans="1:108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</row>
    <row r="100" spans="1:108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</row>
    <row r="101" spans="1:108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</row>
    <row r="102" spans="1:108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</row>
    <row r="103" spans="1:108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</row>
    <row r="104" spans="1:108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</row>
    <row r="105" spans="1:108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</row>
    <row r="106" spans="1:108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</row>
    <row r="107" spans="1:108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</row>
    <row r="108" spans="1:108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</row>
    <row r="109" spans="1:108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</row>
    <row r="110" spans="1:108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</row>
    <row r="111" spans="1:108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</row>
    <row r="112" spans="1:108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</row>
    <row r="113" spans="1:108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</row>
    <row r="114" spans="1:108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</row>
    <row r="115" spans="1:108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</row>
    <row r="116" spans="1:108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</row>
    <row r="117" spans="1:108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</row>
    <row r="118" spans="1:108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</row>
    <row r="119" spans="1:108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</row>
    <row r="120" spans="1:108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</row>
    <row r="121" spans="1:108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</row>
    <row r="122" spans="1:108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</row>
    <row r="123" spans="1:108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</row>
    <row r="124" spans="1:108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</row>
    <row r="125" spans="1:108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</row>
    <row r="126" spans="1:108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</row>
    <row r="127" spans="1:108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</row>
    <row r="128" spans="1:108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</row>
    <row r="129" spans="1:108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</row>
    <row r="130" spans="1:108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</row>
    <row r="131" spans="1:108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</row>
    <row r="132" spans="1:108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</row>
    <row r="133" spans="1:108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</row>
    <row r="134" spans="1:108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</row>
    <row r="135" spans="1:108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</row>
    <row r="136" spans="1:108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</row>
    <row r="137" spans="1:108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</row>
    <row r="138" spans="1:108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</row>
    <row r="139" spans="1:108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</row>
    <row r="140" spans="1:108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</row>
    <row r="141" spans="1:108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</row>
    <row r="142" spans="1:108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</row>
    <row r="143" spans="1:108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</row>
    <row r="144" spans="1:108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</row>
    <row r="145" spans="1:108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</row>
    <row r="146" spans="1:108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</row>
    <row r="147" spans="1:108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</row>
    <row r="148" spans="1:108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</row>
    <row r="149" spans="1:108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</row>
    <row r="150" spans="1:108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</row>
    <row r="151" spans="1:108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</row>
    <row r="152" spans="1:108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</row>
    <row r="153" spans="1:108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</row>
    <row r="154" spans="1:108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</row>
    <row r="155" spans="1:108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</row>
    <row r="156" spans="1:108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</row>
    <row r="157" spans="1:108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</row>
    <row r="158" spans="1:108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</row>
    <row r="159" spans="1:108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</row>
    <row r="160" spans="1:108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</row>
    <row r="161" spans="1:108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</row>
    <row r="162" spans="1:108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</row>
    <row r="163" spans="1:108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</row>
    <row r="164" spans="1:108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</row>
    <row r="165" spans="1:108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</row>
    <row r="166" spans="1:108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</row>
    <row r="167" spans="1:108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</row>
    <row r="168" spans="1:108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</row>
    <row r="169" spans="1:108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</row>
    <row r="170" spans="1:108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</row>
    <row r="171" spans="1:108" x14ac:dyDescent="0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</row>
    <row r="172" spans="1:108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</row>
    <row r="173" spans="1:108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</row>
    <row r="174" spans="1:108" x14ac:dyDescent="0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</row>
    <row r="175" spans="1:108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</row>
    <row r="176" spans="1:108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</row>
    <row r="177" spans="1:108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</row>
    <row r="178" spans="1:108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</row>
    <row r="179" spans="1:108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</row>
    <row r="180" spans="1:108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</row>
    <row r="181" spans="1:108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</row>
    <row r="182" spans="1:108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</row>
    <row r="183" spans="1:108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</row>
    <row r="184" spans="1:108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</row>
    <row r="185" spans="1:108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</row>
    <row r="186" spans="1:108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</row>
    <row r="187" spans="1:108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</row>
    <row r="188" spans="1:108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</row>
    <row r="189" spans="1:108" x14ac:dyDescent="0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</row>
    <row r="190" spans="1:108" x14ac:dyDescent="0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</row>
    <row r="191" spans="1:108" x14ac:dyDescent="0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</row>
    <row r="192" spans="1:108" x14ac:dyDescent="0.2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</row>
    <row r="193" spans="1:108" x14ac:dyDescent="0.2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</row>
    <row r="194" spans="1:108" x14ac:dyDescent="0.2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</row>
    <row r="195" spans="1:108" x14ac:dyDescent="0.2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</row>
    <row r="196" spans="1:108" x14ac:dyDescent="0.2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</row>
    <row r="197" spans="1:108" x14ac:dyDescent="0.2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</row>
    <row r="198" spans="1:108" x14ac:dyDescent="0.2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</row>
    <row r="199" spans="1:108" x14ac:dyDescent="0.2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</row>
    <row r="200" spans="1:108" x14ac:dyDescent="0.2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</row>
    <row r="201" spans="1:108" x14ac:dyDescent="0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</row>
    <row r="202" spans="1:108" x14ac:dyDescent="0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</row>
    <row r="203" spans="1:108" x14ac:dyDescent="0.2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</row>
    <row r="204" spans="1:108" x14ac:dyDescent="0.2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</row>
    <row r="205" spans="1:108" x14ac:dyDescent="0.2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</row>
    <row r="206" spans="1:108" x14ac:dyDescent="0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</row>
    <row r="207" spans="1:108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</row>
    <row r="208" spans="1:108" x14ac:dyDescent="0.2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</row>
    <row r="209" spans="1:108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</row>
    <row r="210" spans="1:108" x14ac:dyDescent="0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</row>
    <row r="211" spans="1:108" x14ac:dyDescent="0.2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</row>
    <row r="212" spans="1:108" x14ac:dyDescent="0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</row>
    <row r="213" spans="1:108" x14ac:dyDescent="0.2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</row>
    <row r="214" spans="1:108" x14ac:dyDescent="0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</row>
    <row r="215" spans="1:108" x14ac:dyDescent="0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</row>
    <row r="216" spans="1:108" x14ac:dyDescent="0.2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</row>
    <row r="217" spans="1:108" x14ac:dyDescent="0.2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</row>
    <row r="218" spans="1:108" x14ac:dyDescent="0.2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</row>
    <row r="219" spans="1:108" x14ac:dyDescent="0.2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</row>
    <row r="220" spans="1:108" x14ac:dyDescent="0.2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</row>
    <row r="221" spans="1:108" x14ac:dyDescent="0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</row>
    <row r="222" spans="1:108" x14ac:dyDescent="0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</row>
    <row r="223" spans="1:108" x14ac:dyDescent="0.2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</row>
    <row r="224" spans="1:108" x14ac:dyDescent="0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</row>
    <row r="225" spans="1:108" x14ac:dyDescent="0.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</row>
    <row r="226" spans="1:108" x14ac:dyDescent="0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</row>
    <row r="227" spans="1:108" x14ac:dyDescent="0.2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</row>
    <row r="228" spans="1:108" x14ac:dyDescent="0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</row>
    <row r="229" spans="1:108" x14ac:dyDescent="0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</row>
    <row r="230" spans="1:108" x14ac:dyDescent="0.2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</row>
    <row r="231" spans="1:108" x14ac:dyDescent="0.2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</row>
    <row r="232" spans="1:108" x14ac:dyDescent="0.2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</row>
    <row r="233" spans="1:108" x14ac:dyDescent="0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</row>
    <row r="234" spans="1:108" x14ac:dyDescent="0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</row>
    <row r="235" spans="1:108" x14ac:dyDescent="0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</row>
    <row r="236" spans="1:108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</row>
    <row r="237" spans="1:108" x14ac:dyDescent="0.2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</row>
    <row r="238" spans="1:108" x14ac:dyDescent="0.2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</row>
    <row r="239" spans="1:108" x14ac:dyDescent="0.2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</row>
    <row r="240" spans="1:108" x14ac:dyDescent="0.2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</row>
    <row r="241" spans="1:108" x14ac:dyDescent="0.2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</row>
    <row r="242" spans="1:108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</row>
    <row r="243" spans="1:108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</row>
    <row r="244" spans="1:108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</row>
    <row r="245" spans="1:108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</row>
    <row r="246" spans="1:108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</row>
    <row r="247" spans="1:108" x14ac:dyDescent="0.2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</row>
    <row r="248" spans="1:108" x14ac:dyDescent="0.25"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</row>
  </sheetData>
  <hyperlinks>
    <hyperlink ref="C8" location="'T1'!A1" display="'T1'!A1"/>
    <hyperlink ref="C11" location="'T2'!A1" display="'T2'!A1"/>
    <hyperlink ref="C12" location="'T3'!A1" display="'T3'!A1"/>
    <hyperlink ref="C13" location="'T4'!A1" display="'T4'!A1"/>
    <hyperlink ref="C14" location="'T5'!A1" display="'T5'!A1"/>
    <hyperlink ref="C17" location="'T6'!A1" display="'T6'!A1"/>
    <hyperlink ref="C18" location="'T7'!A1" display="'T7'!A1"/>
    <hyperlink ref="C20" location="'T8'!A1" display="'T8'!A1"/>
    <hyperlink ref="C21" location="'T8'!A1" display="'T8'!A1"/>
    <hyperlink ref="C22" location="'T9'!A1" display="'T9'!A1"/>
    <hyperlink ref="C23" location="'T9'!A1" display="'T9'!A1"/>
    <hyperlink ref="C24" location="'T10'!A1" display="'T10'!A1"/>
    <hyperlink ref="C25" location="'T10'!A1" display="'T10'!A1"/>
    <hyperlink ref="C26" location="'T11 '!A1" display="'T11 '!A1"/>
    <hyperlink ref="C27" location="'T11 '!A1" display="'T11 '!A1"/>
    <hyperlink ref="C30" location="'T12'!A1" display="'T12'!A1"/>
    <hyperlink ref="C31" location="'T13'!A1" display="'T13'!A1"/>
    <hyperlink ref="C32" location="'T14'!A1" display="'T14'!A1"/>
    <hyperlink ref="C33" location="'T15 '!A1" display="'T15 '!A1"/>
    <hyperlink ref="C34" location="'T15 '!A1" display="'T15 '!A1"/>
    <hyperlink ref="C19" location="'T7'!A1" display="'T7'!A1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2:AG93"/>
  <sheetViews>
    <sheetView showGridLines="0" zoomScaleNormal="100" workbookViewId="0">
      <pane ySplit="6" topLeftCell="A7" activePane="bottomLeft" state="frozen"/>
      <selection pane="bottomLeft"/>
    </sheetView>
  </sheetViews>
  <sheetFormatPr baseColWidth="10" defaultRowHeight="15" x14ac:dyDescent="0.25"/>
  <cols>
    <col min="1" max="1" width="2" style="23" customWidth="1"/>
    <col min="2" max="2" width="13.85546875" style="23" customWidth="1"/>
    <col min="3" max="8" width="11.42578125" style="23"/>
    <col min="9" max="9" width="2" style="23" customWidth="1"/>
    <col min="10" max="13" width="11.42578125" style="23"/>
    <col min="14" max="14" width="2" style="23" customWidth="1"/>
    <col min="15" max="18" width="11.42578125" style="23"/>
    <col min="19" max="19" width="2" style="23" customWidth="1"/>
    <col min="20" max="33" width="11.42578125" style="23"/>
  </cols>
  <sheetData>
    <row r="2" spans="2:33" ht="15.75" x14ac:dyDescent="0.25">
      <c r="B2" s="75" t="s">
        <v>170</v>
      </c>
    </row>
    <row r="3" spans="2:33" x14ac:dyDescent="0.25">
      <c r="B3" s="23" t="s">
        <v>169</v>
      </c>
    </row>
    <row r="5" spans="2:33" ht="12.75" customHeight="1" x14ac:dyDescent="0.25">
      <c r="B5" s="140" t="s">
        <v>85</v>
      </c>
      <c r="C5" s="159"/>
      <c r="D5" s="167" t="s">
        <v>93</v>
      </c>
      <c r="E5" s="168"/>
      <c r="F5" s="168"/>
      <c r="G5" s="168"/>
      <c r="H5" s="169"/>
      <c r="I5" s="101"/>
      <c r="J5" s="170" t="s">
        <v>123</v>
      </c>
      <c r="K5" s="170"/>
      <c r="L5" s="170"/>
      <c r="M5" s="170"/>
      <c r="N5" s="101"/>
      <c r="O5" s="170" t="s">
        <v>94</v>
      </c>
      <c r="P5" s="170"/>
      <c r="Q5" s="170"/>
      <c r="R5" s="170"/>
      <c r="S5" s="101"/>
      <c r="T5" s="170" t="s">
        <v>122</v>
      </c>
      <c r="U5" s="170"/>
      <c r="V5" s="170"/>
      <c r="W5" s="170"/>
      <c r="X5" s="55"/>
      <c r="Y5" s="55"/>
      <c r="Z5" s="55"/>
      <c r="AA5" s="55"/>
      <c r="AB5" s="55"/>
      <c r="AC5" s="55"/>
      <c r="AD5" s="55"/>
      <c r="AE5" s="55"/>
      <c r="AF5" s="55"/>
      <c r="AG5" s="39"/>
    </row>
    <row r="6" spans="2:33" ht="44.1" customHeight="1" x14ac:dyDescent="0.25">
      <c r="B6" s="142"/>
      <c r="C6" s="160"/>
      <c r="D6" s="79" t="s">
        <v>25</v>
      </c>
      <c r="E6" s="62" t="s">
        <v>121</v>
      </c>
      <c r="F6" s="62" t="s">
        <v>60</v>
      </c>
      <c r="G6" s="62" t="s">
        <v>120</v>
      </c>
      <c r="H6" s="62" t="s">
        <v>124</v>
      </c>
      <c r="J6" s="62" t="s">
        <v>121</v>
      </c>
      <c r="K6" s="62" t="s">
        <v>60</v>
      </c>
      <c r="L6" s="62" t="s">
        <v>120</v>
      </c>
      <c r="M6" s="108" t="s">
        <v>124</v>
      </c>
      <c r="O6" s="62" t="s">
        <v>121</v>
      </c>
      <c r="P6" s="62" t="s">
        <v>60</v>
      </c>
      <c r="Q6" s="62" t="s">
        <v>120</v>
      </c>
      <c r="R6" s="108" t="s">
        <v>124</v>
      </c>
      <c r="T6" s="62" t="s">
        <v>121</v>
      </c>
      <c r="U6" s="62" t="s">
        <v>60</v>
      </c>
      <c r="V6" s="62" t="s">
        <v>120</v>
      </c>
      <c r="W6" s="108" t="s">
        <v>124</v>
      </c>
      <c r="X6" s="55"/>
      <c r="Y6" s="55"/>
      <c r="Z6" s="55"/>
      <c r="AA6" s="55"/>
      <c r="AB6" s="55"/>
      <c r="AC6" s="55"/>
      <c r="AD6" s="55"/>
      <c r="AE6" s="55"/>
      <c r="AF6" s="55"/>
      <c r="AG6" s="39"/>
    </row>
    <row r="7" spans="2:33" ht="12.75" customHeight="1" x14ac:dyDescent="0.25">
      <c r="B7" s="129" t="s">
        <v>80</v>
      </c>
      <c r="C7" s="21" t="s">
        <v>25</v>
      </c>
      <c r="D7" s="3">
        <v>552974.99999999965</v>
      </c>
      <c r="E7" s="3">
        <v>35844.460245756985</v>
      </c>
      <c r="F7" s="3">
        <v>59501.394675912321</v>
      </c>
      <c r="G7" s="3">
        <v>433329.05151556368</v>
      </c>
      <c r="H7" s="3">
        <v>24300.093562766771</v>
      </c>
      <c r="I7" s="23" t="s">
        <v>117</v>
      </c>
      <c r="J7" s="3">
        <v>44972.857596909438</v>
      </c>
      <c r="K7" s="3">
        <v>72527.83943156086</v>
      </c>
      <c r="L7" s="3">
        <v>412863.42087379401</v>
      </c>
      <c r="M7" s="3">
        <v>22610.882097735423</v>
      </c>
      <c r="N7" s="23" t="s">
        <v>117</v>
      </c>
      <c r="O7" s="3">
        <v>110778.39639192933</v>
      </c>
      <c r="P7" s="3">
        <v>102901.15503492892</v>
      </c>
      <c r="Q7" s="3">
        <v>316399.69618148438</v>
      </c>
      <c r="R7" s="3">
        <v>22895.752391657181</v>
      </c>
      <c r="S7" s="23" t="s">
        <v>117</v>
      </c>
      <c r="T7" s="3">
        <v>24597.714980633406</v>
      </c>
      <c r="U7" s="3">
        <v>50531.654734781871</v>
      </c>
      <c r="V7" s="3">
        <v>452167.85330950434</v>
      </c>
      <c r="W7" s="3">
        <v>25677.776975080298</v>
      </c>
      <c r="X7" s="55"/>
      <c r="Y7" s="55"/>
      <c r="Z7" s="55"/>
      <c r="AA7" s="55"/>
      <c r="AB7" s="55"/>
      <c r="AC7" s="55"/>
      <c r="AD7" s="55"/>
      <c r="AE7" s="55"/>
      <c r="AF7" s="55"/>
      <c r="AG7" s="39"/>
    </row>
    <row r="8" spans="2:33" ht="12.75" customHeight="1" x14ac:dyDescent="0.25">
      <c r="B8" s="130"/>
      <c r="C8" s="7" t="s">
        <v>8</v>
      </c>
      <c r="D8" s="3">
        <v>271601.99999999994</v>
      </c>
      <c r="E8" s="5">
        <v>17510.325073902692</v>
      </c>
      <c r="F8" s="5">
        <v>25490.847008547011</v>
      </c>
      <c r="G8" s="5">
        <v>215466.92546269513</v>
      </c>
      <c r="H8" s="5">
        <v>13133.902454855077</v>
      </c>
      <c r="I8" s="65" t="s">
        <v>117</v>
      </c>
      <c r="J8" s="5">
        <v>20857.426510185709</v>
      </c>
      <c r="K8" s="5">
        <v>31433.695630100898</v>
      </c>
      <c r="L8" s="5">
        <v>207575.02314439934</v>
      </c>
      <c r="M8" s="5">
        <v>11735.854715313921</v>
      </c>
      <c r="N8" s="65" t="s">
        <v>117</v>
      </c>
      <c r="O8" s="5">
        <v>48357.211604331329</v>
      </c>
      <c r="P8" s="5">
        <v>60430.369397853596</v>
      </c>
      <c r="Q8" s="5">
        <v>151464.92005173175</v>
      </c>
      <c r="R8" s="5">
        <v>11349.498946083153</v>
      </c>
      <c r="S8" s="65" t="s">
        <v>117</v>
      </c>
      <c r="T8" s="5">
        <v>10354.627501445924</v>
      </c>
      <c r="U8" s="5">
        <v>28476.007174988736</v>
      </c>
      <c r="V8" s="5">
        <v>220456.01060825138</v>
      </c>
      <c r="W8" s="5">
        <v>12315.354715313921</v>
      </c>
      <c r="X8" s="55"/>
      <c r="Y8" s="55"/>
      <c r="Z8" s="55"/>
      <c r="AA8" s="55"/>
      <c r="AB8" s="55"/>
      <c r="AC8" s="55"/>
      <c r="AD8" s="55"/>
      <c r="AE8" s="55"/>
      <c r="AF8" s="55"/>
      <c r="AG8" s="39"/>
    </row>
    <row r="9" spans="2:33" ht="12.75" customHeight="1" x14ac:dyDescent="0.25">
      <c r="B9" s="131"/>
      <c r="C9" s="7" t="s">
        <v>9</v>
      </c>
      <c r="D9" s="3">
        <v>281372.99999999983</v>
      </c>
      <c r="E9" s="5">
        <v>18334.135171854286</v>
      </c>
      <c r="F9" s="5">
        <v>34010.54766736531</v>
      </c>
      <c r="G9" s="5">
        <v>217862.12605286852</v>
      </c>
      <c r="H9" s="5">
        <v>11166.191107911693</v>
      </c>
      <c r="I9" s="65" t="s">
        <v>117</v>
      </c>
      <c r="J9" s="5">
        <v>24115.431086723729</v>
      </c>
      <c r="K9" s="5">
        <v>41094.143801459955</v>
      </c>
      <c r="L9" s="5">
        <v>205288.3977293947</v>
      </c>
      <c r="M9" s="5">
        <v>10875.0273824215</v>
      </c>
      <c r="N9" s="65" t="s">
        <v>117</v>
      </c>
      <c r="O9" s="5">
        <v>62421.184787598002</v>
      </c>
      <c r="P9" s="5">
        <v>42470.785637075322</v>
      </c>
      <c r="Q9" s="5">
        <v>164934.7761297526</v>
      </c>
      <c r="R9" s="5">
        <v>11546.253445574032</v>
      </c>
      <c r="S9" s="65" t="s">
        <v>117</v>
      </c>
      <c r="T9" s="5">
        <v>14243.087479187481</v>
      </c>
      <c r="U9" s="5">
        <v>22055.647559793138</v>
      </c>
      <c r="V9" s="5">
        <v>231711.8427012529</v>
      </c>
      <c r="W9" s="5">
        <v>13362.422259766376</v>
      </c>
      <c r="X9" s="55"/>
      <c r="Y9" s="55"/>
      <c r="Z9" s="55"/>
      <c r="AA9" s="55"/>
      <c r="AB9" s="55"/>
      <c r="AC9" s="55"/>
      <c r="AD9" s="55"/>
      <c r="AE9" s="55"/>
      <c r="AF9" s="55"/>
      <c r="AG9" s="39"/>
    </row>
    <row r="10" spans="2:33" ht="12.75" customHeight="1" x14ac:dyDescent="0.25">
      <c r="B10" s="129" t="s">
        <v>81</v>
      </c>
      <c r="C10" s="7" t="s">
        <v>10</v>
      </c>
      <c r="D10" s="3">
        <v>100447.99999999987</v>
      </c>
      <c r="E10" s="5" t="s">
        <v>117</v>
      </c>
      <c r="F10" s="5">
        <v>4796.2666666666646</v>
      </c>
      <c r="G10" s="5">
        <v>86922.336111110999</v>
      </c>
      <c r="H10" s="5">
        <v>5962.4527777777694</v>
      </c>
      <c r="I10" s="65" t="s">
        <v>117</v>
      </c>
      <c r="J10" s="5">
        <v>4539.1444444444405</v>
      </c>
      <c r="K10" s="5" t="s">
        <v>117</v>
      </c>
      <c r="L10" s="5">
        <v>87579.027777777679</v>
      </c>
      <c r="M10" s="5" t="s">
        <v>117</v>
      </c>
      <c r="N10" s="65" t="s">
        <v>117</v>
      </c>
      <c r="O10" s="5">
        <v>5800.4916666666641</v>
      </c>
      <c r="P10" s="5">
        <v>13446.436111111092</v>
      </c>
      <c r="Q10" s="5">
        <v>75615.919444444342</v>
      </c>
      <c r="R10" s="5" t="s">
        <v>117</v>
      </c>
      <c r="S10" s="65" t="s">
        <v>117</v>
      </c>
      <c r="T10" s="5" t="s">
        <v>117</v>
      </c>
      <c r="U10" s="5">
        <v>10322.133333333315</v>
      </c>
      <c r="V10" s="5">
        <v>85994.955555555454</v>
      </c>
      <c r="W10" s="5" t="s">
        <v>117</v>
      </c>
      <c r="X10" s="55"/>
      <c r="Y10" s="55"/>
      <c r="Z10" s="55"/>
      <c r="AA10" s="55"/>
      <c r="AB10" s="55"/>
      <c r="AC10" s="55"/>
      <c r="AD10" s="55"/>
      <c r="AE10" s="55"/>
      <c r="AF10" s="55"/>
      <c r="AG10" s="39"/>
    </row>
    <row r="11" spans="2:33" ht="12.75" customHeight="1" x14ac:dyDescent="0.25">
      <c r="B11" s="130"/>
      <c r="C11" s="7" t="s">
        <v>11</v>
      </c>
      <c r="D11" s="3">
        <v>137978</v>
      </c>
      <c r="E11" s="5">
        <v>8276.9359440267326</v>
      </c>
      <c r="F11" s="5">
        <v>12108.232846539428</v>
      </c>
      <c r="G11" s="5">
        <v>112180.66373305055</v>
      </c>
      <c r="H11" s="5">
        <v>5412.167476383268</v>
      </c>
      <c r="I11" s="65" t="s">
        <v>117</v>
      </c>
      <c r="J11" s="5">
        <v>10508.812867103656</v>
      </c>
      <c r="K11" s="5">
        <v>20671.98199183858</v>
      </c>
      <c r="L11" s="5">
        <v>101971.80689544372</v>
      </c>
      <c r="M11" s="5" t="s">
        <v>117</v>
      </c>
      <c r="N11" s="65" t="s">
        <v>117</v>
      </c>
      <c r="O11" s="5">
        <v>34696.174590321963</v>
      </c>
      <c r="P11" s="5">
        <v>22084.814396568352</v>
      </c>
      <c r="Q11" s="5">
        <v>75918.843536726446</v>
      </c>
      <c r="R11" s="5" t="s">
        <v>117</v>
      </c>
      <c r="S11" s="65" t="s">
        <v>117</v>
      </c>
      <c r="T11" s="5">
        <v>9148.42982456141</v>
      </c>
      <c r="U11" s="5">
        <v>16815.854307242473</v>
      </c>
      <c r="V11" s="5">
        <v>105682.59540035987</v>
      </c>
      <c r="W11" s="5">
        <v>6331.1204678362592</v>
      </c>
      <c r="X11" s="55"/>
      <c r="Y11" s="55"/>
      <c r="Z11" s="55"/>
      <c r="AA11" s="55"/>
      <c r="AB11" s="55"/>
      <c r="AC11" s="55"/>
      <c r="AD11" s="55"/>
      <c r="AE11" s="55"/>
      <c r="AF11" s="55"/>
      <c r="AG11" s="39"/>
    </row>
    <row r="12" spans="2:33" ht="12.75" customHeight="1" x14ac:dyDescent="0.25">
      <c r="B12" s="130"/>
      <c r="C12" s="7" t="s">
        <v>12</v>
      </c>
      <c r="D12" s="3">
        <v>147339.99999999997</v>
      </c>
      <c r="E12" s="5">
        <v>14041.332414369248</v>
      </c>
      <c r="F12" s="5">
        <v>19904.663826232241</v>
      </c>
      <c r="G12" s="5">
        <v>107701.44912280703</v>
      </c>
      <c r="H12" s="5">
        <v>5692.5546365914724</v>
      </c>
      <c r="I12" s="65" t="s">
        <v>117</v>
      </c>
      <c r="J12" s="5">
        <v>13592.947953216368</v>
      </c>
      <c r="K12" s="5">
        <v>23876.889431913107</v>
      </c>
      <c r="L12" s="5">
        <v>105854.17815371763</v>
      </c>
      <c r="M12" s="5">
        <v>4015.9844611528797</v>
      </c>
      <c r="N12" s="65" t="s">
        <v>117</v>
      </c>
      <c r="O12" s="5">
        <v>42717.674101921453</v>
      </c>
      <c r="P12" s="5">
        <v>27007.164494569741</v>
      </c>
      <c r="Q12" s="5">
        <v>73480.605513784423</v>
      </c>
      <c r="R12" s="5">
        <v>4134.5558897243091</v>
      </c>
      <c r="S12" s="65" t="s">
        <v>117</v>
      </c>
      <c r="T12" s="5">
        <v>10916.707017543853</v>
      </c>
      <c r="U12" s="5">
        <v>14582.608270676687</v>
      </c>
      <c r="V12" s="5">
        <v>114757.52961570593</v>
      </c>
      <c r="W12" s="5">
        <v>7083.1550960735149</v>
      </c>
      <c r="X12" s="55"/>
      <c r="Y12" s="55"/>
      <c r="Z12" s="55"/>
      <c r="AA12" s="55"/>
      <c r="AB12" s="55"/>
      <c r="AC12" s="55"/>
      <c r="AD12" s="55"/>
      <c r="AE12" s="55"/>
      <c r="AF12" s="55"/>
      <c r="AG12" s="39"/>
    </row>
    <row r="13" spans="2:33" ht="12.75" customHeight="1" x14ac:dyDescent="0.25">
      <c r="B13" s="131"/>
      <c r="C13" s="7" t="s">
        <v>13</v>
      </c>
      <c r="D13" s="3">
        <v>167209.00000000006</v>
      </c>
      <c r="E13" s="5">
        <v>10759.24744291656</v>
      </c>
      <c r="F13" s="5">
        <v>22692.231336473971</v>
      </c>
      <c r="G13" s="5">
        <v>126524.60254859526</v>
      </c>
      <c r="H13" s="5">
        <v>7232.9186720142598</v>
      </c>
      <c r="I13" s="65" t="s">
        <v>117</v>
      </c>
      <c r="J13" s="5">
        <v>16331.952332144976</v>
      </c>
      <c r="K13" s="5">
        <v>24331.701341142511</v>
      </c>
      <c r="L13" s="5">
        <v>117458.40804685518</v>
      </c>
      <c r="M13" s="5">
        <v>9086.938279857397</v>
      </c>
      <c r="N13" s="65" t="s">
        <v>117</v>
      </c>
      <c r="O13" s="5">
        <v>27564.056033019264</v>
      </c>
      <c r="P13" s="5">
        <v>40362.740032679721</v>
      </c>
      <c r="Q13" s="5">
        <v>91384.327686529185</v>
      </c>
      <c r="R13" s="5">
        <v>7897.8762477718356</v>
      </c>
      <c r="S13" s="65" t="s">
        <v>117</v>
      </c>
      <c r="T13" s="5">
        <v>3514.0781385281389</v>
      </c>
      <c r="U13" s="5">
        <v>8811.058823529409</v>
      </c>
      <c r="V13" s="5">
        <v>145732.77273788303</v>
      </c>
      <c r="W13" s="5">
        <v>9151.0903000594153</v>
      </c>
      <c r="X13" s="55"/>
      <c r="Y13" s="55"/>
      <c r="Z13" s="55"/>
      <c r="AA13" s="55"/>
      <c r="AB13" s="55"/>
      <c r="AC13" s="55"/>
      <c r="AD13" s="55"/>
      <c r="AE13" s="55"/>
      <c r="AF13" s="55"/>
      <c r="AG13" s="39"/>
    </row>
    <row r="14" spans="2:33" ht="12.75" customHeight="1" x14ac:dyDescent="0.25">
      <c r="B14" s="129" t="s">
        <v>82</v>
      </c>
      <c r="C14" s="7" t="s">
        <v>14</v>
      </c>
      <c r="D14" s="3">
        <v>279132.65800187929</v>
      </c>
      <c r="E14" s="5">
        <v>17978.749084180345</v>
      </c>
      <c r="F14" s="5">
        <v>28633.205278682439</v>
      </c>
      <c r="G14" s="5">
        <v>217250.59117570589</v>
      </c>
      <c r="H14" s="5">
        <v>15270.112463310676</v>
      </c>
      <c r="I14" s="65" t="s">
        <v>117</v>
      </c>
      <c r="J14" s="5">
        <v>26489.162206189056</v>
      </c>
      <c r="K14" s="5">
        <v>27062.896275877545</v>
      </c>
      <c r="L14" s="5">
        <v>212395.27389860732</v>
      </c>
      <c r="M14" s="5">
        <v>13185.325621205418</v>
      </c>
      <c r="N14" s="65" t="s">
        <v>117</v>
      </c>
      <c r="O14" s="5">
        <v>49580.921506065293</v>
      </c>
      <c r="P14" s="5">
        <v>36388.73937908496</v>
      </c>
      <c r="Q14" s="5">
        <v>177532.37982885691</v>
      </c>
      <c r="R14" s="5">
        <v>15630.617287872079</v>
      </c>
      <c r="S14" s="65" t="s">
        <v>117</v>
      </c>
      <c r="T14" s="5">
        <v>13474.641797676013</v>
      </c>
      <c r="U14" s="5">
        <v>14345.849599488914</v>
      </c>
      <c r="V14" s="5">
        <v>237145.29359788809</v>
      </c>
      <c r="W14" s="5">
        <v>14166.873006826332</v>
      </c>
      <c r="X14" s="55"/>
      <c r="Y14" s="55"/>
      <c r="Z14" s="55"/>
      <c r="AA14" s="55"/>
      <c r="AB14" s="55"/>
      <c r="AC14" s="55"/>
      <c r="AD14" s="55"/>
      <c r="AE14" s="55"/>
      <c r="AF14" s="55"/>
      <c r="AG14" s="39"/>
    </row>
    <row r="15" spans="2:33" ht="12.75" customHeight="1" x14ac:dyDescent="0.25">
      <c r="B15" s="130"/>
      <c r="C15" s="7" t="s">
        <v>15</v>
      </c>
      <c r="D15" s="3">
        <v>112521.88757161301</v>
      </c>
      <c r="E15" s="5">
        <v>7766.4913705833123</v>
      </c>
      <c r="F15" s="5">
        <v>10220.276384399911</v>
      </c>
      <c r="G15" s="5">
        <v>89917.716281276269</v>
      </c>
      <c r="H15" s="5" t="s">
        <v>117</v>
      </c>
      <c r="I15" s="65" t="s">
        <v>117</v>
      </c>
      <c r="J15" s="5">
        <v>8342.8208180708098</v>
      </c>
      <c r="K15" s="5">
        <v>17660.663063295488</v>
      </c>
      <c r="L15" s="5">
        <v>82544.633488226551</v>
      </c>
      <c r="M15" s="5" t="s">
        <v>117</v>
      </c>
      <c r="N15" s="65" t="s">
        <v>117</v>
      </c>
      <c r="O15" s="5">
        <v>20756.095652996806</v>
      </c>
      <c r="P15" s="5">
        <v>26276.582324589737</v>
      </c>
      <c r="Q15" s="5">
        <v>61963.348482915375</v>
      </c>
      <c r="R15" s="5" t="s">
        <v>117</v>
      </c>
      <c r="S15" s="65" t="s">
        <v>117</v>
      </c>
      <c r="T15" s="5" t="s">
        <v>117</v>
      </c>
      <c r="U15" s="5">
        <v>15133.745288560756</v>
      </c>
      <c r="V15" s="5">
        <v>91043.452783662797</v>
      </c>
      <c r="W15" s="5" t="s">
        <v>117</v>
      </c>
      <c r="X15" s="55"/>
      <c r="Y15" s="55"/>
      <c r="Z15" s="55"/>
      <c r="AA15" s="55"/>
      <c r="AB15" s="55"/>
      <c r="AC15" s="55"/>
      <c r="AD15" s="55"/>
      <c r="AE15" s="55"/>
      <c r="AF15" s="55"/>
      <c r="AG15" s="39"/>
    </row>
    <row r="16" spans="2:33" ht="12.75" customHeight="1" x14ac:dyDescent="0.25">
      <c r="B16" s="130"/>
      <c r="C16" s="7" t="s">
        <v>16</v>
      </c>
      <c r="D16" s="3">
        <v>161320.45442650744</v>
      </c>
      <c r="E16" s="5">
        <v>10099.219790993324</v>
      </c>
      <c r="F16" s="5">
        <v>20647.913012829951</v>
      </c>
      <c r="G16" s="5">
        <v>126160.74405858159</v>
      </c>
      <c r="H16" s="5">
        <v>4412.5775641025648</v>
      </c>
      <c r="I16" s="65" t="s">
        <v>117</v>
      </c>
      <c r="J16" s="5">
        <v>10140.874572649573</v>
      </c>
      <c r="K16" s="5">
        <v>27804.28009238782</v>
      </c>
      <c r="L16" s="5">
        <v>117923.51348696026</v>
      </c>
      <c r="M16" s="5">
        <v>5451.7862745098037</v>
      </c>
      <c r="N16" s="65" t="s">
        <v>117</v>
      </c>
      <c r="O16" s="5">
        <v>40441.379232867213</v>
      </c>
      <c r="P16" s="5">
        <v>40235.833331254224</v>
      </c>
      <c r="Q16" s="5">
        <v>76903.967869711967</v>
      </c>
      <c r="R16" s="5">
        <v>3739.2739926739937</v>
      </c>
      <c r="S16" s="65" t="s">
        <v>117</v>
      </c>
      <c r="T16" s="5">
        <v>9298.009080393289</v>
      </c>
      <c r="U16" s="5">
        <v>21052.059846732212</v>
      </c>
      <c r="V16" s="5">
        <v>123979.10692795337</v>
      </c>
      <c r="W16" s="5">
        <v>6991.2785714285719</v>
      </c>
      <c r="X16" s="55"/>
      <c r="Y16" s="55"/>
      <c r="Z16" s="55"/>
      <c r="AA16" s="55"/>
      <c r="AB16" s="55"/>
      <c r="AC16" s="55"/>
      <c r="AD16" s="55"/>
      <c r="AE16" s="55"/>
      <c r="AF16" s="55"/>
      <c r="AG16" s="39"/>
    </row>
    <row r="17" spans="2:33" ht="12.75" customHeight="1" x14ac:dyDescent="0.25">
      <c r="B17" s="123" t="s">
        <v>116</v>
      </c>
      <c r="C17" s="7" t="s">
        <v>115</v>
      </c>
      <c r="D17" s="3">
        <v>516433.70254803653</v>
      </c>
      <c r="E17" s="5">
        <v>35030.479476526205</v>
      </c>
      <c r="F17" s="5">
        <v>59035.163906681526</v>
      </c>
      <c r="G17" s="5">
        <v>398663.16560206201</v>
      </c>
      <c r="H17" s="5">
        <v>23704.893562766774</v>
      </c>
      <c r="I17" s="65" t="s">
        <v>117</v>
      </c>
      <c r="J17" s="5">
        <v>43214.482596909431</v>
      </c>
      <c r="K17" s="5">
        <v>71073.191995663408</v>
      </c>
      <c r="L17" s="5">
        <v>380130.34585772827</v>
      </c>
      <c r="M17" s="5">
        <v>22015.682097735422</v>
      </c>
      <c r="N17" s="65" t="s">
        <v>117</v>
      </c>
      <c r="O17" s="5">
        <v>106056.9072893652</v>
      </c>
      <c r="P17" s="5">
        <v>99905.843313317193</v>
      </c>
      <c r="Q17" s="5">
        <v>288337.27455369697</v>
      </c>
      <c r="R17" s="5">
        <v>22133.677391657184</v>
      </c>
      <c r="S17" s="65" t="s">
        <v>117</v>
      </c>
      <c r="T17" s="5">
        <v>22095.348313966733</v>
      </c>
      <c r="U17" s="5">
        <v>49599.193196320339</v>
      </c>
      <c r="V17" s="5">
        <v>419240.18406266894</v>
      </c>
      <c r="W17" s="5">
        <v>25498.976975080295</v>
      </c>
      <c r="X17" s="55"/>
      <c r="Y17" s="55"/>
      <c r="Z17" s="55"/>
      <c r="AA17" s="55"/>
      <c r="AB17" s="55"/>
      <c r="AC17" s="55"/>
      <c r="AD17" s="55"/>
      <c r="AE17" s="55"/>
      <c r="AF17" s="55"/>
      <c r="AG17" s="39"/>
    </row>
    <row r="18" spans="2:33" ht="12.75" customHeight="1" x14ac:dyDescent="0.25">
      <c r="B18" s="129" t="s">
        <v>84</v>
      </c>
      <c r="C18" s="7" t="s">
        <v>17</v>
      </c>
      <c r="D18" s="3">
        <v>74805.999999999971</v>
      </c>
      <c r="E18" s="5">
        <v>5453.3071428571438</v>
      </c>
      <c r="F18" s="5">
        <v>7683.6420634920651</v>
      </c>
      <c r="G18" s="5">
        <v>59436.317460317434</v>
      </c>
      <c r="H18" s="5">
        <v>2232.733333333334</v>
      </c>
      <c r="I18" s="65" t="s">
        <v>117</v>
      </c>
      <c r="J18" s="5">
        <v>4032.2976190476202</v>
      </c>
      <c r="K18" s="5">
        <v>8429.8484126984149</v>
      </c>
      <c r="L18" s="5">
        <v>59893.003968253943</v>
      </c>
      <c r="M18" s="5">
        <v>2450.8500000000008</v>
      </c>
      <c r="N18" s="65" t="s">
        <v>117</v>
      </c>
      <c r="O18" s="5">
        <v>12342.616666666669</v>
      </c>
      <c r="P18" s="5">
        <v>10624.265873015875</v>
      </c>
      <c r="Q18" s="5">
        <v>49417.446031746033</v>
      </c>
      <c r="R18" s="5">
        <v>2421.6714285714297</v>
      </c>
      <c r="S18" s="65" t="s">
        <v>117</v>
      </c>
      <c r="T18" s="5">
        <v>4368.9976190476191</v>
      </c>
      <c r="U18" s="5">
        <v>4800.3674603174595</v>
      </c>
      <c r="V18" s="5">
        <v>62638.957142857107</v>
      </c>
      <c r="W18" s="5">
        <v>2997.6777777777779</v>
      </c>
      <c r="X18" s="55"/>
      <c r="Y18" s="55"/>
      <c r="Z18" s="55"/>
      <c r="AA18" s="55"/>
      <c r="AB18" s="55"/>
      <c r="AC18" s="55"/>
      <c r="AD18" s="55"/>
      <c r="AE18" s="55"/>
      <c r="AF18" s="55"/>
      <c r="AG18" s="39"/>
    </row>
    <row r="19" spans="2:33" ht="12.75" customHeight="1" x14ac:dyDescent="0.25">
      <c r="B19" s="130"/>
      <c r="C19" s="7" t="s">
        <v>18</v>
      </c>
      <c r="D19" s="3">
        <v>172597.99999999991</v>
      </c>
      <c r="E19" s="5">
        <v>13686.754725829724</v>
      </c>
      <c r="F19" s="5">
        <v>20456.120049395042</v>
      </c>
      <c r="G19" s="5">
        <v>130800.67352647346</v>
      </c>
      <c r="H19" s="5">
        <v>7654.4516983016993</v>
      </c>
      <c r="I19" s="65" t="s">
        <v>117</v>
      </c>
      <c r="J19" s="5">
        <v>18305.157040182035</v>
      </c>
      <c r="K19" s="5">
        <v>20951.718065268069</v>
      </c>
      <c r="L19" s="5">
        <v>125547.984093684</v>
      </c>
      <c r="M19" s="5">
        <v>7793.1408008658018</v>
      </c>
      <c r="N19" s="65" t="s">
        <v>117</v>
      </c>
      <c r="O19" s="5">
        <v>39826.442637917644</v>
      </c>
      <c r="P19" s="5">
        <v>30826.878785103781</v>
      </c>
      <c r="Q19" s="5">
        <v>94182.769302919318</v>
      </c>
      <c r="R19" s="5">
        <v>7761.909274059275</v>
      </c>
      <c r="S19" s="65" t="s">
        <v>117</v>
      </c>
      <c r="T19" s="5">
        <v>7990.4662337662376</v>
      </c>
      <c r="U19" s="5">
        <v>18536.828021978017</v>
      </c>
      <c r="V19" s="5">
        <v>138699.64070096563</v>
      </c>
      <c r="W19" s="5">
        <v>7371.0650432900429</v>
      </c>
      <c r="X19" s="55"/>
      <c r="Y19" s="55"/>
      <c r="Z19" s="55"/>
      <c r="AA19" s="55"/>
      <c r="AB19" s="55"/>
      <c r="AC19" s="55"/>
      <c r="AD19" s="55"/>
      <c r="AE19" s="55"/>
      <c r="AF19" s="55"/>
      <c r="AG19" s="39"/>
    </row>
    <row r="20" spans="2:33" ht="12.75" customHeight="1" x14ac:dyDescent="0.25">
      <c r="B20" s="131"/>
      <c r="C20" s="7" t="s">
        <v>19</v>
      </c>
      <c r="D20" s="3">
        <v>305570.99999999977</v>
      </c>
      <c r="E20" s="5">
        <v>16704.398377070112</v>
      </c>
      <c r="F20" s="5">
        <v>31361.632563025199</v>
      </c>
      <c r="G20" s="5">
        <v>243092.06052877271</v>
      </c>
      <c r="H20" s="5">
        <v>14412.908531131738</v>
      </c>
      <c r="I20" s="65" t="s">
        <v>117</v>
      </c>
      <c r="J20" s="5">
        <v>22635.402937679784</v>
      </c>
      <c r="K20" s="5">
        <v>43146.272953594358</v>
      </c>
      <c r="L20" s="5">
        <v>227422.43281185601</v>
      </c>
      <c r="M20" s="5">
        <v>12366.891296869617</v>
      </c>
      <c r="N20" s="65" t="s">
        <v>117</v>
      </c>
      <c r="O20" s="5">
        <v>58609.337087345019</v>
      </c>
      <c r="P20" s="5">
        <v>61450.010376809245</v>
      </c>
      <c r="Q20" s="5">
        <v>172799.48084681912</v>
      </c>
      <c r="R20" s="5">
        <v>12712.171689026478</v>
      </c>
      <c r="S20" s="65" t="s">
        <v>117</v>
      </c>
      <c r="T20" s="5">
        <v>12238.251127819547</v>
      </c>
      <c r="U20" s="5">
        <v>27194.459252486395</v>
      </c>
      <c r="V20" s="5">
        <v>250829.25546568134</v>
      </c>
      <c r="W20" s="5">
        <v>15309.034154012475</v>
      </c>
      <c r="X20" s="55"/>
      <c r="Y20" s="55"/>
      <c r="Z20" s="55"/>
      <c r="AA20" s="55"/>
      <c r="AB20" s="55"/>
      <c r="AC20" s="55"/>
      <c r="AD20" s="55"/>
      <c r="AE20" s="55"/>
      <c r="AF20" s="55"/>
      <c r="AG20" s="39"/>
    </row>
    <row r="21" spans="2:33" ht="12.75" customHeight="1" x14ac:dyDescent="0.25">
      <c r="B21" s="129" t="s">
        <v>83</v>
      </c>
      <c r="C21" s="7" t="s">
        <v>20</v>
      </c>
      <c r="D21" s="3">
        <v>60310</v>
      </c>
      <c r="E21" s="5">
        <v>3884.8976190476192</v>
      </c>
      <c r="F21" s="5">
        <v>7529.3611111111104</v>
      </c>
      <c r="G21" s="5">
        <v>47123.574603174609</v>
      </c>
      <c r="H21" s="5" t="s">
        <v>117</v>
      </c>
      <c r="I21" s="65" t="s">
        <v>117</v>
      </c>
      <c r="J21" s="5">
        <v>2701.6857142857139</v>
      </c>
      <c r="K21" s="5">
        <v>9138.657936507936</v>
      </c>
      <c r="L21" s="5">
        <v>46137.623015873003</v>
      </c>
      <c r="M21" s="5" t="s">
        <v>117</v>
      </c>
      <c r="N21" s="65" t="s">
        <v>117</v>
      </c>
      <c r="O21" s="5">
        <v>13531.838095238096</v>
      </c>
      <c r="P21" s="5">
        <v>10925.089682539676</v>
      </c>
      <c r="Q21" s="5">
        <v>33067.96746031745</v>
      </c>
      <c r="R21" s="5">
        <v>2785.1047619047631</v>
      </c>
      <c r="S21" s="65" t="s">
        <v>117</v>
      </c>
      <c r="T21" s="5">
        <v>4114.4809523809517</v>
      </c>
      <c r="U21" s="5">
        <v>5665.3031746031747</v>
      </c>
      <c r="V21" s="5">
        <v>47769.521428571403</v>
      </c>
      <c r="W21" s="5">
        <v>2760.6944444444443</v>
      </c>
      <c r="X21" s="55"/>
      <c r="Y21" s="55"/>
      <c r="Z21" s="55"/>
      <c r="AA21" s="55"/>
      <c r="AB21" s="55"/>
      <c r="AC21" s="55"/>
      <c r="AD21" s="55"/>
      <c r="AE21" s="55"/>
      <c r="AF21" s="55"/>
      <c r="AG21" s="39"/>
    </row>
    <row r="22" spans="2:33" ht="12.75" customHeight="1" x14ac:dyDescent="0.25">
      <c r="B22" s="130"/>
      <c r="C22" s="7" t="s">
        <v>21</v>
      </c>
      <c r="D22" s="3">
        <v>309550.99999999977</v>
      </c>
      <c r="E22" s="5">
        <v>16763.376154847894</v>
      </c>
      <c r="F22" s="5">
        <v>31155.554235796873</v>
      </c>
      <c r="G22" s="5">
        <v>247035.4251807874</v>
      </c>
      <c r="H22" s="5">
        <v>14596.644428567635</v>
      </c>
      <c r="I22" s="65" t="s">
        <v>117</v>
      </c>
      <c r="J22" s="5">
        <v>22463.729891281739</v>
      </c>
      <c r="K22" s="5">
        <v>40681.529943826346</v>
      </c>
      <c r="L22" s="5">
        <v>234307.88220135547</v>
      </c>
      <c r="M22" s="5">
        <v>12097.857963536284</v>
      </c>
      <c r="N22" s="65" t="s">
        <v>117</v>
      </c>
      <c r="O22" s="5">
        <v>64776.09722165516</v>
      </c>
      <c r="P22" s="5">
        <v>61470.067733341624</v>
      </c>
      <c r="Q22" s="5">
        <v>170408.92745854071</v>
      </c>
      <c r="R22" s="5">
        <v>12895.907586462374</v>
      </c>
      <c r="S22" s="65" t="s">
        <v>117</v>
      </c>
      <c r="T22" s="5">
        <v>11237.079699248119</v>
      </c>
      <c r="U22" s="5">
        <v>27894.892036369183</v>
      </c>
      <c r="V22" s="5">
        <v>255464.78299925895</v>
      </c>
      <c r="W22" s="5">
        <v>14954.245265123587</v>
      </c>
      <c r="X22" s="55"/>
      <c r="Y22" s="55"/>
      <c r="Z22" s="55"/>
      <c r="AA22" s="55"/>
      <c r="AB22" s="55"/>
      <c r="AC22" s="55"/>
      <c r="AD22" s="55"/>
      <c r="AE22" s="55"/>
      <c r="AF22" s="55"/>
      <c r="AG22" s="39"/>
    </row>
    <row r="23" spans="2:33" ht="12.75" customHeight="1" x14ac:dyDescent="0.25">
      <c r="B23" s="130"/>
      <c r="C23" s="7" t="s">
        <v>22</v>
      </c>
      <c r="D23" s="3">
        <v>59433.000000000015</v>
      </c>
      <c r="E23" s="5">
        <v>3913.526190476191</v>
      </c>
      <c r="F23" s="5">
        <v>5183.052380952382</v>
      </c>
      <c r="G23" s="5">
        <v>48497.171428571441</v>
      </c>
      <c r="H23" s="5" t="s">
        <v>117</v>
      </c>
      <c r="I23" s="65" t="s">
        <v>117</v>
      </c>
      <c r="J23" s="5">
        <v>4276.7500000000009</v>
      </c>
      <c r="K23" s="5">
        <v>7279.7047619047626</v>
      </c>
      <c r="L23" s="5">
        <v>45825.878571428577</v>
      </c>
      <c r="M23" s="5" t="s">
        <v>117</v>
      </c>
      <c r="N23" s="65" t="s">
        <v>117</v>
      </c>
      <c r="O23" s="5">
        <v>10203.928571428572</v>
      </c>
      <c r="P23" s="5">
        <v>10890.783333333338</v>
      </c>
      <c r="Q23" s="5">
        <v>35966.838095238098</v>
      </c>
      <c r="R23" s="5" t="s">
        <v>117</v>
      </c>
      <c r="S23" s="65" t="s">
        <v>117</v>
      </c>
      <c r="T23" s="5">
        <v>3163.221428571429</v>
      </c>
      <c r="U23" s="5">
        <v>3347.233333333334</v>
      </c>
      <c r="V23" s="5">
        <v>50577.095238095237</v>
      </c>
      <c r="W23" s="5" t="s">
        <v>117</v>
      </c>
      <c r="X23" s="55"/>
      <c r="Y23" s="55"/>
      <c r="Z23" s="55"/>
      <c r="AA23" s="55"/>
      <c r="AB23" s="55"/>
      <c r="AC23" s="55"/>
      <c r="AD23" s="55"/>
      <c r="AE23" s="55"/>
      <c r="AF23" s="55"/>
      <c r="AG23" s="39"/>
    </row>
    <row r="24" spans="2:33" ht="12.75" customHeight="1" x14ac:dyDescent="0.25">
      <c r="B24" s="131"/>
      <c r="C24" s="7" t="s">
        <v>23</v>
      </c>
      <c r="D24" s="3">
        <v>123680.99999999996</v>
      </c>
      <c r="E24" s="5">
        <v>11282.660281385277</v>
      </c>
      <c r="F24" s="5">
        <v>15633.426948051943</v>
      </c>
      <c r="G24" s="5">
        <v>90672.880303030281</v>
      </c>
      <c r="H24" s="5">
        <v>6092.0324675324682</v>
      </c>
      <c r="I24" s="65" t="s">
        <v>117</v>
      </c>
      <c r="J24" s="5">
        <v>15530.691991341988</v>
      </c>
      <c r="K24" s="5">
        <v>15427.946789321784</v>
      </c>
      <c r="L24" s="5">
        <v>86592.037085137054</v>
      </c>
      <c r="M24" s="5">
        <v>6130.3241341991352</v>
      </c>
      <c r="N24" s="65" t="s">
        <v>117</v>
      </c>
      <c r="O24" s="5">
        <v>22266.532503607501</v>
      </c>
      <c r="P24" s="5">
        <v>19615.214285714283</v>
      </c>
      <c r="Q24" s="5">
        <v>76955.963167388138</v>
      </c>
      <c r="R24" s="5">
        <v>4843.2900432900442</v>
      </c>
      <c r="S24" s="65" t="s">
        <v>117</v>
      </c>
      <c r="T24" s="5" t="s">
        <v>117</v>
      </c>
      <c r="U24" s="5">
        <v>13624.226190476185</v>
      </c>
      <c r="V24" s="5" t="s">
        <v>117</v>
      </c>
      <c r="W24" s="5">
        <v>5617.3872655122659</v>
      </c>
      <c r="X24" s="55"/>
      <c r="Y24" s="55"/>
      <c r="Z24" s="55"/>
      <c r="AA24" s="55"/>
      <c r="AB24" s="55"/>
      <c r="AC24" s="55"/>
      <c r="AD24" s="55"/>
      <c r="AE24" s="55"/>
      <c r="AF24" s="55"/>
      <c r="AG24" s="39"/>
    </row>
    <row r="25" spans="2:33" ht="12.75" customHeight="1" x14ac:dyDescent="0.25">
      <c r="B25" s="53"/>
      <c r="C25" s="54"/>
      <c r="D25" s="56"/>
      <c r="E25" s="55"/>
      <c r="F25" s="55"/>
      <c r="G25" s="55"/>
      <c r="H25" s="55"/>
      <c r="J25" s="55"/>
      <c r="K25" s="55"/>
      <c r="L25" s="55"/>
      <c r="M25" s="55"/>
      <c r="O25" s="55"/>
      <c r="P25" s="55"/>
      <c r="Q25" s="55"/>
      <c r="R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39"/>
    </row>
    <row r="26" spans="2:33" ht="12.75" customHeight="1" x14ac:dyDescent="0.25">
      <c r="B26" s="53"/>
      <c r="C26" s="54"/>
      <c r="D26" s="56"/>
      <c r="E26" s="55"/>
      <c r="F26" s="55"/>
      <c r="G26" s="55"/>
      <c r="H26" s="55"/>
      <c r="J26" s="55"/>
      <c r="K26" s="55"/>
      <c r="L26" s="55"/>
      <c r="M26" s="55"/>
      <c r="O26" s="55"/>
      <c r="P26" s="55"/>
      <c r="Q26" s="55"/>
      <c r="R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39"/>
    </row>
    <row r="27" spans="2:33" ht="12.75" customHeight="1" x14ac:dyDescent="0.25">
      <c r="B27" s="53"/>
      <c r="C27" s="54"/>
      <c r="D27" s="56"/>
      <c r="E27" s="55"/>
      <c r="F27" s="55"/>
      <c r="G27" s="55"/>
      <c r="H27" s="55"/>
      <c r="J27" s="55"/>
      <c r="K27" s="55"/>
      <c r="L27" s="55"/>
      <c r="M27" s="55"/>
      <c r="O27" s="55"/>
      <c r="P27" s="55"/>
      <c r="Q27" s="55"/>
      <c r="R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39"/>
    </row>
    <row r="28" spans="2:33" ht="12.75" customHeight="1" x14ac:dyDescent="0.25">
      <c r="B28" s="140" t="s">
        <v>99</v>
      </c>
      <c r="C28" s="159"/>
      <c r="D28" s="167" t="s">
        <v>93</v>
      </c>
      <c r="E28" s="168"/>
      <c r="F28" s="168"/>
      <c r="G28" s="168"/>
      <c r="H28" s="169"/>
      <c r="J28" s="170" t="s">
        <v>123</v>
      </c>
      <c r="K28" s="170"/>
      <c r="L28" s="170"/>
      <c r="M28" s="170"/>
      <c r="O28" s="170" t="s">
        <v>94</v>
      </c>
      <c r="P28" s="170"/>
      <c r="Q28" s="170"/>
      <c r="R28" s="170"/>
      <c r="T28" s="170" t="s">
        <v>122</v>
      </c>
      <c r="U28" s="170"/>
      <c r="V28" s="170"/>
      <c r="W28" s="170"/>
      <c r="X28" s="55"/>
      <c r="Y28" s="55"/>
      <c r="Z28" s="55"/>
      <c r="AA28" s="55"/>
      <c r="AB28" s="55"/>
      <c r="AC28" s="55"/>
      <c r="AD28" s="55"/>
      <c r="AE28" s="55"/>
      <c r="AF28" s="55"/>
      <c r="AG28" s="39"/>
    </row>
    <row r="29" spans="2:33" ht="44.1" customHeight="1" x14ac:dyDescent="0.25">
      <c r="B29" s="142"/>
      <c r="C29" s="160"/>
      <c r="D29" s="79" t="s">
        <v>25</v>
      </c>
      <c r="E29" s="62" t="s">
        <v>121</v>
      </c>
      <c r="F29" s="62" t="s">
        <v>60</v>
      </c>
      <c r="G29" s="62" t="s">
        <v>120</v>
      </c>
      <c r="H29" s="108" t="s">
        <v>124</v>
      </c>
      <c r="J29" s="62" t="s">
        <v>121</v>
      </c>
      <c r="K29" s="62" t="s">
        <v>60</v>
      </c>
      <c r="L29" s="62" t="s">
        <v>120</v>
      </c>
      <c r="M29" s="108" t="s">
        <v>124</v>
      </c>
      <c r="O29" s="62" t="s">
        <v>121</v>
      </c>
      <c r="P29" s="62" t="s">
        <v>60</v>
      </c>
      <c r="Q29" s="62" t="s">
        <v>120</v>
      </c>
      <c r="R29" s="108" t="s">
        <v>124</v>
      </c>
      <c r="T29" s="62" t="s">
        <v>121</v>
      </c>
      <c r="U29" s="62" t="s">
        <v>60</v>
      </c>
      <c r="V29" s="62" t="s">
        <v>120</v>
      </c>
      <c r="W29" s="108" t="s">
        <v>124</v>
      </c>
      <c r="X29" s="55"/>
      <c r="Y29" s="55"/>
      <c r="Z29" s="55"/>
      <c r="AA29" s="55"/>
      <c r="AB29" s="55"/>
      <c r="AC29" s="55"/>
      <c r="AD29" s="55"/>
      <c r="AE29" s="55"/>
      <c r="AF29" s="55"/>
      <c r="AG29" s="39"/>
    </row>
    <row r="30" spans="2:33" ht="12.75" customHeight="1" x14ac:dyDescent="0.25">
      <c r="B30" s="129" t="s">
        <v>80</v>
      </c>
      <c r="C30" s="21" t="s">
        <v>25</v>
      </c>
      <c r="D30" s="15">
        <v>100</v>
      </c>
      <c r="E30" s="15">
        <v>100</v>
      </c>
      <c r="F30" s="15">
        <v>100</v>
      </c>
      <c r="G30" s="15">
        <v>100</v>
      </c>
      <c r="H30" s="15">
        <v>100</v>
      </c>
      <c r="J30" s="15">
        <v>100</v>
      </c>
      <c r="K30" s="15">
        <v>100</v>
      </c>
      <c r="L30" s="15">
        <v>100</v>
      </c>
      <c r="M30" s="15">
        <v>100</v>
      </c>
      <c r="O30" s="15">
        <v>100</v>
      </c>
      <c r="P30" s="15">
        <v>100</v>
      </c>
      <c r="Q30" s="15">
        <v>100</v>
      </c>
      <c r="R30" s="15">
        <v>100</v>
      </c>
      <c r="T30" s="15">
        <v>100</v>
      </c>
      <c r="U30" s="15">
        <v>100</v>
      </c>
      <c r="V30" s="15">
        <v>100</v>
      </c>
      <c r="W30" s="15">
        <v>100</v>
      </c>
      <c r="X30" s="55"/>
      <c r="Y30" s="55"/>
      <c r="Z30" s="55"/>
      <c r="AA30" s="55"/>
      <c r="AB30" s="55"/>
      <c r="AC30" s="55"/>
      <c r="AD30" s="55"/>
      <c r="AE30" s="55"/>
      <c r="AF30" s="55"/>
      <c r="AG30" s="39"/>
    </row>
    <row r="31" spans="2:33" ht="12.75" customHeight="1" x14ac:dyDescent="0.25">
      <c r="B31" s="130"/>
      <c r="C31" s="7" t="s">
        <v>8</v>
      </c>
      <c r="D31" s="15">
        <v>49.116506171165078</v>
      </c>
      <c r="E31" s="16">
        <v>48.85085436870385</v>
      </c>
      <c r="F31" s="16">
        <v>42.840755493864677</v>
      </c>
      <c r="G31" s="16">
        <v>49.72362797026922</v>
      </c>
      <c r="H31" s="16">
        <v>54.048773190648035</v>
      </c>
      <c r="J31" s="16">
        <v>46.377810138573551</v>
      </c>
      <c r="K31" s="16">
        <v>43.340179269730683</v>
      </c>
      <c r="L31" s="16">
        <v>50.27692274241263</v>
      </c>
      <c r="M31" s="16">
        <v>51.903568664794896</v>
      </c>
      <c r="O31" s="16">
        <v>43.652204021121172</v>
      </c>
      <c r="P31" s="16">
        <v>58.726619130116688</v>
      </c>
      <c r="Q31" s="16">
        <v>47.871386060008305</v>
      </c>
      <c r="R31" s="16">
        <v>49.570325324703965</v>
      </c>
      <c r="T31" s="16">
        <v>42.095891872877075</v>
      </c>
      <c r="U31" s="16">
        <v>56.352809589249752</v>
      </c>
      <c r="V31" s="16">
        <v>48.755348040487846</v>
      </c>
      <c r="W31" s="16">
        <v>47.961140589645645</v>
      </c>
      <c r="X31" s="55"/>
      <c r="Y31" s="55"/>
      <c r="Z31" s="55"/>
      <c r="AA31" s="55"/>
      <c r="AB31" s="55"/>
      <c r="AC31" s="55"/>
      <c r="AD31" s="55"/>
      <c r="AE31" s="55"/>
      <c r="AF31" s="55"/>
      <c r="AG31" s="39"/>
    </row>
    <row r="32" spans="2:33" ht="12.75" customHeight="1" x14ac:dyDescent="0.25">
      <c r="B32" s="131"/>
      <c r="C32" s="7" t="s">
        <v>9</v>
      </c>
      <c r="D32" s="15">
        <v>50.883493828834936</v>
      </c>
      <c r="E32" s="16">
        <v>51.149145631296136</v>
      </c>
      <c r="F32" s="16">
        <v>57.159244506135323</v>
      </c>
      <c r="G32" s="16">
        <v>50.276372029730773</v>
      </c>
      <c r="H32" s="16">
        <v>45.951226809351951</v>
      </c>
      <c r="J32" s="16">
        <v>53.622189861426449</v>
      </c>
      <c r="K32" s="16">
        <v>56.659820730269303</v>
      </c>
      <c r="L32" s="16">
        <v>49.72307725758737</v>
      </c>
      <c r="M32" s="16">
        <v>48.096431335205097</v>
      </c>
      <c r="O32" s="16">
        <v>56.347795978878821</v>
      </c>
      <c r="P32" s="16">
        <v>41.273380869883312</v>
      </c>
      <c r="Q32" s="16">
        <v>52.128613939991688</v>
      </c>
      <c r="R32" s="16">
        <v>50.429674675296056</v>
      </c>
      <c r="T32" s="16">
        <v>57.904108127122925</v>
      </c>
      <c r="U32" s="16">
        <v>43.647190410750255</v>
      </c>
      <c r="V32" s="16">
        <v>51.244651959512147</v>
      </c>
      <c r="W32" s="16">
        <v>52.038859410354341</v>
      </c>
      <c r="X32" s="55"/>
      <c r="Y32" s="55"/>
      <c r="Z32" s="55"/>
      <c r="AA32" s="55"/>
      <c r="AB32" s="55"/>
      <c r="AC32" s="55"/>
      <c r="AD32" s="55"/>
      <c r="AE32" s="55"/>
      <c r="AF32" s="55"/>
      <c r="AG32" s="39"/>
    </row>
    <row r="33" spans="2:33" ht="12.75" customHeight="1" x14ac:dyDescent="0.25">
      <c r="B33" s="129" t="s">
        <v>81</v>
      </c>
      <c r="C33" s="7" t="s">
        <v>10</v>
      </c>
      <c r="D33" s="15">
        <v>18.165016501650154</v>
      </c>
      <c r="E33" s="16"/>
      <c r="F33" s="16">
        <v>8.0607634372111878</v>
      </c>
      <c r="G33" s="16">
        <v>20.059198848335015</v>
      </c>
      <c r="H33" s="16">
        <v>24.536748232581264</v>
      </c>
      <c r="J33" s="16">
        <v>10.093075439254216</v>
      </c>
      <c r="K33" s="16"/>
      <c r="L33" s="16">
        <v>21.212590738221209</v>
      </c>
      <c r="M33" s="16"/>
      <c r="O33" s="16">
        <v>5.2361217128877433</v>
      </c>
      <c r="P33" s="16">
        <v>13.067332535331419</v>
      </c>
      <c r="Q33" s="16">
        <v>23.898859688244343</v>
      </c>
      <c r="R33" s="16"/>
      <c r="T33" s="16"/>
      <c r="U33" s="16">
        <v>20.427063763317452</v>
      </c>
      <c r="V33" s="16">
        <v>19.018370042483486</v>
      </c>
      <c r="W33" s="16"/>
      <c r="X33" s="55"/>
      <c r="Y33" s="55"/>
      <c r="Z33" s="55"/>
      <c r="AA33" s="55"/>
      <c r="AB33" s="55"/>
      <c r="AC33" s="55"/>
      <c r="AD33" s="55"/>
      <c r="AE33" s="55"/>
      <c r="AF33" s="55"/>
      <c r="AG33" s="39"/>
    </row>
    <row r="34" spans="2:33" ht="12.75" customHeight="1" x14ac:dyDescent="0.25">
      <c r="B34" s="130"/>
      <c r="C34" s="7" t="s">
        <v>11</v>
      </c>
      <c r="D34" s="15">
        <v>24.951941769519433</v>
      </c>
      <c r="E34" s="16">
        <v>23.091255628563964</v>
      </c>
      <c r="F34" s="16">
        <v>20.349494179908941</v>
      </c>
      <c r="G34" s="16">
        <v>25.88810128023955</v>
      </c>
      <c r="H34" s="16">
        <v>22.272208386373997</v>
      </c>
      <c r="J34" s="16">
        <v>23.367011634648335</v>
      </c>
      <c r="K34" s="16">
        <v>28.502134013443481</v>
      </c>
      <c r="L34" s="16">
        <v>24.698677998556555</v>
      </c>
      <c r="M34" s="16"/>
      <c r="O34" s="16">
        <v>31.320343785776018</v>
      </c>
      <c r="P34" s="16">
        <v>21.462163752264832</v>
      </c>
      <c r="Q34" s="16">
        <v>23.994600643731339</v>
      </c>
      <c r="R34" s="16"/>
      <c r="T34" s="16">
        <v>37.192193794278332</v>
      </c>
      <c r="U34" s="16">
        <v>33.277861957027518</v>
      </c>
      <c r="V34" s="16">
        <v>23.372425666010628</v>
      </c>
      <c r="W34" s="16">
        <v>24.656030286346319</v>
      </c>
      <c r="X34" s="55"/>
      <c r="Y34" s="55"/>
      <c r="Z34" s="55"/>
      <c r="AA34" s="55"/>
      <c r="AB34" s="55"/>
      <c r="AC34" s="55"/>
      <c r="AD34" s="55"/>
      <c r="AE34" s="55"/>
      <c r="AF34" s="55"/>
      <c r="AG34" s="39"/>
    </row>
    <row r="35" spans="2:33" ht="12.75" customHeight="1" x14ac:dyDescent="0.25">
      <c r="B35" s="130"/>
      <c r="C35" s="7" t="s">
        <v>12</v>
      </c>
      <c r="D35" s="15">
        <v>26.64496586644967</v>
      </c>
      <c r="E35" s="16">
        <v>39.172949789448602</v>
      </c>
      <c r="F35" s="16">
        <v>33.452432391958965</v>
      </c>
      <c r="G35" s="16">
        <v>24.854426156317551</v>
      </c>
      <c r="H35" s="16">
        <v>23.426060570045504</v>
      </c>
      <c r="J35" s="16">
        <v>30.224781522778937</v>
      </c>
      <c r="K35" s="16">
        <v>32.920999190171599</v>
      </c>
      <c r="L35" s="16">
        <v>25.639030440063038</v>
      </c>
      <c r="M35" s="16">
        <v>17.761290531673232</v>
      </c>
      <c r="O35" s="16">
        <v>38.561376128598312</v>
      </c>
      <c r="P35" s="16">
        <v>26.245735031256345</v>
      </c>
      <c r="Q35" s="16">
        <v>23.223981059588795</v>
      </c>
      <c r="R35" s="16">
        <v>18.058178735505852</v>
      </c>
      <c r="T35" s="16">
        <v>44.38098020949888</v>
      </c>
      <c r="U35" s="16">
        <v>28.858362836551262</v>
      </c>
      <c r="V35" s="16">
        <v>25.379409167585287</v>
      </c>
      <c r="W35" s="16">
        <v>27.584767571381107</v>
      </c>
      <c r="X35" s="55"/>
      <c r="Y35" s="55"/>
      <c r="Z35" s="55"/>
      <c r="AA35" s="55"/>
      <c r="AB35" s="55"/>
      <c r="AC35" s="55"/>
      <c r="AD35" s="55"/>
      <c r="AE35" s="55"/>
      <c r="AF35" s="55"/>
      <c r="AG35" s="39"/>
    </row>
    <row r="36" spans="2:33" ht="12.75" customHeight="1" x14ac:dyDescent="0.25">
      <c r="B36" s="131"/>
      <c r="C36" s="7" t="s">
        <v>13</v>
      </c>
      <c r="D36" s="15">
        <v>30.238075862380786</v>
      </c>
      <c r="E36" s="16">
        <v>30.016486143601963</v>
      </c>
      <c r="F36" s="16">
        <v>38.137309990920876</v>
      </c>
      <c r="G36" s="16">
        <v>29.198273715107913</v>
      </c>
      <c r="H36" s="16">
        <v>29.764982810999228</v>
      </c>
      <c r="J36" s="16">
        <v>36.315131403318517</v>
      </c>
      <c r="K36" s="16">
        <v>33.548085165424695</v>
      </c>
      <c r="L36" s="16">
        <v>28.44970082315924</v>
      </c>
      <c r="M36" s="16">
        <v>40.188340466237243</v>
      </c>
      <c r="O36" s="16">
        <v>24.882158372737937</v>
      </c>
      <c r="P36" s="16">
        <v>39.224768681147395</v>
      </c>
      <c r="Q36" s="16">
        <v>28.882558608435531</v>
      </c>
      <c r="R36" s="16">
        <v>34.494940863571209</v>
      </c>
      <c r="T36" s="16">
        <v>14.286197483363347</v>
      </c>
      <c r="U36" s="16">
        <v>17.436711443103793</v>
      </c>
      <c r="V36" s="16">
        <v>32.229795123920589</v>
      </c>
      <c r="W36" s="16">
        <v>35.638171906159712</v>
      </c>
      <c r="X36" s="55"/>
      <c r="Y36" s="55"/>
      <c r="Z36" s="55"/>
      <c r="AA36" s="55"/>
      <c r="AB36" s="55"/>
      <c r="AC36" s="55"/>
      <c r="AD36" s="55"/>
      <c r="AE36" s="55"/>
      <c r="AF36" s="55"/>
      <c r="AG36" s="39"/>
    </row>
    <row r="37" spans="2:33" ht="12.75" customHeight="1" x14ac:dyDescent="0.25">
      <c r="B37" s="129" t="s">
        <v>82</v>
      </c>
      <c r="C37" s="7" t="s">
        <v>14</v>
      </c>
      <c r="D37" s="15">
        <v>50.478350377843384</v>
      </c>
      <c r="E37" s="16">
        <v>50.157678371816303</v>
      </c>
      <c r="F37" s="16">
        <v>48.121906107646062</v>
      </c>
      <c r="G37" s="16">
        <v>50.135247202068335</v>
      </c>
      <c r="H37" s="16">
        <v>62.839727031783674</v>
      </c>
      <c r="J37" s="16">
        <v>58.900331492409784</v>
      </c>
      <c r="K37" s="16">
        <v>37.313804585913232</v>
      </c>
      <c r="L37" s="16">
        <v>51.444439773591199</v>
      </c>
      <c r="M37" s="16">
        <v>58.314070031465008</v>
      </c>
      <c r="O37" s="16">
        <v>44.756850722635548</v>
      </c>
      <c r="P37" s="16">
        <v>35.362809452170985</v>
      </c>
      <c r="Q37" s="16">
        <v>56.110161283791413</v>
      </c>
      <c r="R37" s="16">
        <v>68.268633502376659</v>
      </c>
      <c r="T37" s="16">
        <v>54.780055010333463</v>
      </c>
      <c r="U37" s="16">
        <v>28.389827475042889</v>
      </c>
      <c r="V37" s="16">
        <v>52.446296626833508</v>
      </c>
      <c r="W37" s="16">
        <v>55.171726978448966</v>
      </c>
      <c r="X37" s="55"/>
      <c r="Y37" s="55"/>
      <c r="Z37" s="55"/>
      <c r="AA37" s="55"/>
      <c r="AB37" s="55"/>
      <c r="AC37" s="55"/>
      <c r="AD37" s="55"/>
      <c r="AE37" s="55"/>
      <c r="AF37" s="55"/>
      <c r="AG37" s="39"/>
    </row>
    <row r="38" spans="2:33" ht="12.75" customHeight="1" x14ac:dyDescent="0.25">
      <c r="B38" s="130"/>
      <c r="C38" s="7" t="s">
        <v>15</v>
      </c>
      <c r="D38" s="15">
        <v>20.348458351935093</v>
      </c>
      <c r="E38" s="16">
        <v>21.667201339717913</v>
      </c>
      <c r="F38" s="16">
        <v>17.176532483090416</v>
      </c>
      <c r="G38" s="16">
        <v>20.7504472563725</v>
      </c>
      <c r="H38" s="16"/>
      <c r="J38" s="16">
        <v>18.550790996754749</v>
      </c>
      <c r="K38" s="16">
        <v>24.350184979604343</v>
      </c>
      <c r="L38" s="16">
        <v>19.993205819378989</v>
      </c>
      <c r="M38" s="16"/>
      <c r="O38" s="16">
        <v>18.736591545848533</v>
      </c>
      <c r="P38" s="16">
        <v>25.535750610059115</v>
      </c>
      <c r="Q38" s="16">
        <v>19.583883685960839</v>
      </c>
      <c r="R38" s="16"/>
      <c r="T38" s="16"/>
      <c r="U38" s="16">
        <v>29.949039602979632</v>
      </c>
      <c r="V38" s="16">
        <v>20.13487958449458</v>
      </c>
      <c r="W38" s="16"/>
      <c r="X38" s="55"/>
      <c r="Y38" s="55"/>
      <c r="Z38" s="55"/>
      <c r="AA38" s="55"/>
      <c r="AB38" s="55"/>
      <c r="AC38" s="55"/>
      <c r="AD38" s="55"/>
      <c r="AE38" s="55"/>
      <c r="AF38" s="55"/>
      <c r="AG38" s="39"/>
    </row>
    <row r="39" spans="2:33" ht="12.75" customHeight="1" x14ac:dyDescent="0.25">
      <c r="B39" s="130"/>
      <c r="C39" s="7" t="s">
        <v>16</v>
      </c>
      <c r="D39" s="15">
        <v>29.173191270221537</v>
      </c>
      <c r="E39" s="16">
        <v>28.17512028846577</v>
      </c>
      <c r="F39" s="16">
        <v>34.701561409263491</v>
      </c>
      <c r="G39" s="16">
        <v>29.114305541559183</v>
      </c>
      <c r="H39" s="16">
        <v>18.158685491086459</v>
      </c>
      <c r="J39" s="16">
        <v>22.548877510835467</v>
      </c>
      <c r="K39" s="16">
        <v>38.336010434482411</v>
      </c>
      <c r="L39" s="16">
        <v>28.56235440702984</v>
      </c>
      <c r="M39" s="16">
        <v>24.111338296951377</v>
      </c>
      <c r="O39" s="16">
        <v>36.506557731515905</v>
      </c>
      <c r="P39" s="16">
        <v>39.101439937769904</v>
      </c>
      <c r="Q39" s="16">
        <v>24.305955030247709</v>
      </c>
      <c r="R39" s="16">
        <v>16.331736685082777</v>
      </c>
      <c r="T39" s="16">
        <v>37.800296034464658</v>
      </c>
      <c r="U39" s="16">
        <v>41.661132921977497</v>
      </c>
      <c r="V39" s="16">
        <v>27.418823788671887</v>
      </c>
      <c r="W39" s="16">
        <v>27.226961968761742</v>
      </c>
      <c r="X39" s="55"/>
      <c r="Y39" s="55"/>
      <c r="Z39" s="55"/>
      <c r="AA39" s="55"/>
      <c r="AB39" s="55"/>
      <c r="AC39" s="55"/>
      <c r="AD39" s="55"/>
      <c r="AE39" s="55"/>
      <c r="AF39" s="55"/>
      <c r="AG39" s="39"/>
    </row>
    <row r="40" spans="2:33" ht="12.75" customHeight="1" x14ac:dyDescent="0.25">
      <c r="B40" s="123" t="s">
        <v>116</v>
      </c>
      <c r="C40" s="7" t="s">
        <v>115</v>
      </c>
      <c r="D40" s="15">
        <v>93.3918717027057</v>
      </c>
      <c r="E40" s="16">
        <v>97.729130907119369</v>
      </c>
      <c r="F40" s="16">
        <v>99.216437241899584</v>
      </c>
      <c r="G40" s="16">
        <v>92.000101125863111</v>
      </c>
      <c r="H40" s="16">
        <v>97.550626714820638</v>
      </c>
      <c r="J40" s="16">
        <v>96.090141712229453</v>
      </c>
      <c r="K40" s="16">
        <v>97.994359893665248</v>
      </c>
      <c r="L40" s="16">
        <v>92.071694085470526</v>
      </c>
      <c r="M40" s="16">
        <v>97.367639186179247</v>
      </c>
      <c r="O40" s="16">
        <v>95.73789722875236</v>
      </c>
      <c r="P40" s="16">
        <v>97.08913692893438</v>
      </c>
      <c r="Q40" s="16">
        <v>91.130705254631152</v>
      </c>
      <c r="R40" s="16">
        <v>96.671544193159235</v>
      </c>
      <c r="T40" s="16">
        <v>89.826832823142837</v>
      </c>
      <c r="U40" s="16">
        <v>98.154698191944021</v>
      </c>
      <c r="V40" s="16">
        <v>92.717821710271664</v>
      </c>
      <c r="W40" s="16">
        <v>99.303678039677962</v>
      </c>
      <c r="X40" s="55"/>
      <c r="Y40" s="55"/>
      <c r="Z40" s="55"/>
      <c r="AA40" s="55"/>
      <c r="AB40" s="55"/>
      <c r="AC40" s="55"/>
      <c r="AD40" s="55"/>
      <c r="AE40" s="55"/>
      <c r="AF40" s="55"/>
      <c r="AG40" s="39"/>
    </row>
    <row r="41" spans="2:33" ht="12.75" customHeight="1" x14ac:dyDescent="0.25">
      <c r="B41" s="129" t="s">
        <v>84</v>
      </c>
      <c r="C41" s="7" t="s">
        <v>17</v>
      </c>
      <c r="D41" s="15">
        <v>13.527917175279175</v>
      </c>
      <c r="E41" s="16">
        <v>15.213807393020149</v>
      </c>
      <c r="F41" s="16">
        <v>12.91338145154873</v>
      </c>
      <c r="G41" s="16">
        <v>13.716208791549874</v>
      </c>
      <c r="H41" s="16">
        <v>9.1881676404505104</v>
      </c>
      <c r="J41" s="16">
        <v>8.9660693905399569</v>
      </c>
      <c r="K41" s="16">
        <v>11.622914013112217</v>
      </c>
      <c r="L41" s="16">
        <v>14.50673538515351</v>
      </c>
      <c r="M41" s="16">
        <v>10.839249832917682</v>
      </c>
      <c r="O41" s="16">
        <v>11.141718122547115</v>
      </c>
      <c r="P41" s="16">
        <v>10.324729464318995</v>
      </c>
      <c r="Q41" s="16">
        <v>15.618676828122039</v>
      </c>
      <c r="R41" s="16">
        <v>10.57694626997209</v>
      </c>
      <c r="T41" s="16">
        <v>17.761802762929303</v>
      </c>
      <c r="U41" s="16">
        <v>9.499723461486564</v>
      </c>
      <c r="V41" s="16">
        <v>13.853031940327117</v>
      </c>
      <c r="W41" s="16">
        <v>11.674210663512486</v>
      </c>
      <c r="X41" s="55"/>
      <c r="Y41" s="55"/>
      <c r="Z41" s="55"/>
      <c r="AA41" s="55"/>
      <c r="AB41" s="55"/>
      <c r="AC41" s="55"/>
      <c r="AD41" s="55"/>
      <c r="AE41" s="55"/>
      <c r="AF41" s="55"/>
      <c r="AG41" s="39"/>
    </row>
    <row r="42" spans="2:33" ht="12.75" customHeight="1" x14ac:dyDescent="0.25">
      <c r="B42" s="130"/>
      <c r="C42" s="7" t="s">
        <v>18</v>
      </c>
      <c r="D42" s="15">
        <v>31.21262263212623</v>
      </c>
      <c r="E42" s="16">
        <v>38.1837378272417</v>
      </c>
      <c r="F42" s="16">
        <v>34.379227849723328</v>
      </c>
      <c r="G42" s="16">
        <v>30.185069076028832</v>
      </c>
      <c r="H42" s="16">
        <v>31.499679943743292</v>
      </c>
      <c r="J42" s="16">
        <v>40.702677166415988</v>
      </c>
      <c r="K42" s="16">
        <v>28.887828769583919</v>
      </c>
      <c r="L42" s="16">
        <v>30.409083911568445</v>
      </c>
      <c r="M42" s="16">
        <v>34.466328059117686</v>
      </c>
      <c r="O42" s="16">
        <v>35.951452571143342</v>
      </c>
      <c r="P42" s="16">
        <v>29.957757786722471</v>
      </c>
      <c r="Q42" s="16">
        <v>29.767022674034688</v>
      </c>
      <c r="R42" s="16">
        <v>33.901088469525817</v>
      </c>
      <c r="T42" s="16">
        <v>32.484587450734331</v>
      </c>
      <c r="U42" s="16">
        <v>36.683595895027707</v>
      </c>
      <c r="V42" s="16">
        <v>30.674370078676759</v>
      </c>
      <c r="W42" s="16">
        <v>28.706009287499828</v>
      </c>
      <c r="X42" s="55"/>
      <c r="Y42" s="55"/>
      <c r="Z42" s="55"/>
      <c r="AA42" s="55"/>
      <c r="AB42" s="55"/>
      <c r="AC42" s="55"/>
      <c r="AD42" s="55"/>
      <c r="AE42" s="55"/>
      <c r="AF42" s="55"/>
      <c r="AG42" s="39"/>
    </row>
    <row r="43" spans="2:33" ht="12.75" customHeight="1" x14ac:dyDescent="0.25">
      <c r="B43" s="131"/>
      <c r="C43" s="7" t="s">
        <v>19</v>
      </c>
      <c r="D43" s="15">
        <v>55.259460192594588</v>
      </c>
      <c r="E43" s="16">
        <v>46.602454779738132</v>
      </c>
      <c r="F43" s="16">
        <v>52.70739069872792</v>
      </c>
      <c r="G43" s="16">
        <v>56.098722132421273</v>
      </c>
      <c r="H43" s="16">
        <v>59.312152415806196</v>
      </c>
      <c r="J43" s="16">
        <v>50.331253443044069</v>
      </c>
      <c r="K43" s="16">
        <v>59.489257217303837</v>
      </c>
      <c r="L43" s="16">
        <v>55.08418070327803</v>
      </c>
      <c r="M43" s="16">
        <v>54.694422107964613</v>
      </c>
      <c r="O43" s="16">
        <v>52.906829306309547</v>
      </c>
      <c r="P43" s="16">
        <v>59.717512748958512</v>
      </c>
      <c r="Q43" s="16">
        <v>54.614300497843303</v>
      </c>
      <c r="R43" s="16">
        <v>55.521965260502093</v>
      </c>
      <c r="T43" s="16">
        <v>49.753609786336362</v>
      </c>
      <c r="U43" s="16">
        <v>53.816680643485725</v>
      </c>
      <c r="V43" s="16">
        <v>55.472597980996063</v>
      </c>
      <c r="W43" s="16">
        <v>59.619780048987678</v>
      </c>
      <c r="X43" s="55"/>
      <c r="Y43" s="55"/>
      <c r="Z43" s="55"/>
      <c r="AA43" s="55"/>
      <c r="AB43" s="55"/>
      <c r="AC43" s="55"/>
      <c r="AD43" s="55"/>
      <c r="AE43" s="55"/>
      <c r="AF43" s="55"/>
      <c r="AG43" s="39"/>
    </row>
    <row r="44" spans="2:33" ht="12.75" customHeight="1" x14ac:dyDescent="0.25">
      <c r="B44" s="129" t="s">
        <v>83</v>
      </c>
      <c r="C44" s="7" t="s">
        <v>20</v>
      </c>
      <c r="D44" s="15">
        <v>10.906460509064612</v>
      </c>
      <c r="E44" s="16">
        <v>10.838209286489356</v>
      </c>
      <c r="F44" s="16">
        <v>12.654091810992774</v>
      </c>
      <c r="G44" s="16">
        <v>10.874778517240054</v>
      </c>
      <c r="H44" s="16"/>
      <c r="J44" s="16">
        <v>6.0073694638238315</v>
      </c>
      <c r="K44" s="16">
        <v>12.600207048951747</v>
      </c>
      <c r="L44" s="16">
        <v>11.175032876060136</v>
      </c>
      <c r="M44" s="16"/>
      <c r="O44" s="16">
        <v>12.215231972995005</v>
      </c>
      <c r="P44" s="16">
        <v>10.617071964674494</v>
      </c>
      <c r="Q44" s="16">
        <v>10.451327185014085</v>
      </c>
      <c r="R44" s="16">
        <v>12.164285821502888</v>
      </c>
      <c r="T44" s="16">
        <v>16.727086055027545</v>
      </c>
      <c r="U44" s="16">
        <v>11.211394529503982</v>
      </c>
      <c r="V44" s="16">
        <v>10.564554971994802</v>
      </c>
      <c r="W44" s="16">
        <v>10.751298475423459</v>
      </c>
      <c r="X44" s="55"/>
      <c r="Y44" s="55"/>
      <c r="Z44" s="55"/>
      <c r="AA44" s="55"/>
      <c r="AB44" s="55"/>
      <c r="AC44" s="55"/>
      <c r="AD44" s="55"/>
      <c r="AE44" s="55"/>
      <c r="AF44" s="55"/>
      <c r="AG44" s="39"/>
    </row>
    <row r="45" spans="2:33" ht="12.75" customHeight="1" x14ac:dyDescent="0.25">
      <c r="B45" s="130"/>
      <c r="C45" s="7" t="s">
        <v>21</v>
      </c>
      <c r="D45" s="15">
        <v>55.979203399792034</v>
      </c>
      <c r="E45" s="16">
        <v>46.766992834917147</v>
      </c>
      <c r="F45" s="16">
        <v>52.361048687165365</v>
      </c>
      <c r="G45" s="16">
        <v>57.00873835178686</v>
      </c>
      <c r="H45" s="16">
        <v>60.068264308796692</v>
      </c>
      <c r="J45" s="16">
        <v>49.949527540863805</v>
      </c>
      <c r="K45" s="16">
        <v>56.090916622732834</v>
      </c>
      <c r="L45" s="16">
        <v>56.751911250810416</v>
      </c>
      <c r="M45" s="16">
        <v>53.504582047013272</v>
      </c>
      <c r="O45" s="16">
        <v>58.473582694300831</v>
      </c>
      <c r="P45" s="16">
        <v>59.737004616202938</v>
      </c>
      <c r="Q45" s="16">
        <v>53.858751925221661</v>
      </c>
      <c r="R45" s="16">
        <v>56.324454273716817</v>
      </c>
      <c r="T45" s="16">
        <v>45.683429164438422</v>
      </c>
      <c r="U45" s="16">
        <v>55.202807394250271</v>
      </c>
      <c r="V45" s="16">
        <v>56.497776462758821</v>
      </c>
      <c r="W45" s="16">
        <v>58.238083770399371</v>
      </c>
      <c r="X45" s="55"/>
      <c r="Y45" s="55"/>
      <c r="Z45" s="55"/>
      <c r="AA45" s="55"/>
      <c r="AB45" s="55"/>
      <c r="AC45" s="55"/>
      <c r="AD45" s="55"/>
      <c r="AE45" s="55"/>
      <c r="AF45" s="55"/>
      <c r="AG45" s="39"/>
    </row>
    <row r="46" spans="2:33" ht="12.75" customHeight="1" x14ac:dyDescent="0.25">
      <c r="B46" s="130"/>
      <c r="C46" s="7" t="s">
        <v>22</v>
      </c>
      <c r="D46" s="15">
        <v>10.747863827478648</v>
      </c>
      <c r="E46" s="16">
        <v>10.918078173431129</v>
      </c>
      <c r="F46" s="16">
        <v>8.710808224215647</v>
      </c>
      <c r="G46" s="16">
        <v>11.191765532210015</v>
      </c>
      <c r="H46" s="16"/>
      <c r="J46" s="16">
        <v>9.5096247570754802</v>
      </c>
      <c r="K46" s="16">
        <v>10.037117910804554</v>
      </c>
      <c r="L46" s="16">
        <v>11.099524989266813</v>
      </c>
      <c r="M46" s="16"/>
      <c r="O46" s="16">
        <v>9.211117784488863</v>
      </c>
      <c r="P46" s="16">
        <v>10.583732835298648</v>
      </c>
      <c r="Q46" s="16">
        <v>11.367532437391407</v>
      </c>
      <c r="R46" s="16"/>
      <c r="T46" s="16">
        <v>12.859818202877534</v>
      </c>
      <c r="U46" s="16">
        <v>6.6240326997037187</v>
      </c>
      <c r="V46" s="16">
        <v>11.185469039409073</v>
      </c>
      <c r="W46" s="16"/>
      <c r="X46" s="55"/>
      <c r="Y46" s="55"/>
      <c r="Z46" s="55"/>
      <c r="AA46" s="55"/>
      <c r="AB46" s="55"/>
      <c r="AC46" s="55"/>
      <c r="AD46" s="55"/>
      <c r="AE46" s="55"/>
      <c r="AF46" s="55"/>
      <c r="AG46" s="39"/>
    </row>
    <row r="47" spans="2:33" ht="12.75" customHeight="1" x14ac:dyDescent="0.25">
      <c r="B47" s="131"/>
      <c r="C47" s="7" t="s">
        <v>23</v>
      </c>
      <c r="D47" s="15">
        <v>22.366472263664729</v>
      </c>
      <c r="E47" s="16">
        <v>31.47671970516236</v>
      </c>
      <c r="F47" s="16">
        <v>26.274051277626192</v>
      </c>
      <c r="G47" s="16">
        <v>20.924717598763078</v>
      </c>
      <c r="H47" s="16">
        <v>25.069995931484137</v>
      </c>
      <c r="J47" s="16">
        <v>34.533478238236896</v>
      </c>
      <c r="K47" s="16">
        <v>21.271758417510828</v>
      </c>
      <c r="L47" s="16">
        <v>20.973530883862658</v>
      </c>
      <c r="M47" s="16">
        <v>27.112273230654338</v>
      </c>
      <c r="O47" s="16">
        <v>20.100067548215304</v>
      </c>
      <c r="P47" s="16">
        <v>19.062190583823931</v>
      </c>
      <c r="Q47" s="16">
        <v>24.322388452372852</v>
      </c>
      <c r="R47" s="16">
        <v>21.153661868979924</v>
      </c>
      <c r="T47" s="16"/>
      <c r="U47" s="16">
        <v>26.96176537654204</v>
      </c>
      <c r="V47" s="16"/>
      <c r="W47" s="16">
        <v>21.876454768509802</v>
      </c>
      <c r="X47" s="55"/>
      <c r="Y47" s="55"/>
      <c r="Z47" s="55"/>
      <c r="AA47" s="55"/>
      <c r="AB47" s="55"/>
      <c r="AC47" s="55"/>
      <c r="AD47" s="55"/>
      <c r="AE47" s="55"/>
      <c r="AF47" s="55"/>
      <c r="AG47" s="39"/>
    </row>
    <row r="48" spans="2:33" ht="12.75" customHeight="1" x14ac:dyDescent="0.25">
      <c r="B48" s="53"/>
      <c r="C48" s="54"/>
      <c r="D48" s="55"/>
      <c r="E48" s="55"/>
      <c r="F48" s="55"/>
      <c r="G48" s="55"/>
      <c r="H48" s="55"/>
      <c r="J48" s="55"/>
      <c r="K48" s="55"/>
      <c r="L48" s="55"/>
      <c r="M48" s="55"/>
      <c r="O48" s="55"/>
      <c r="P48" s="55"/>
      <c r="Q48" s="55"/>
      <c r="R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39"/>
    </row>
    <row r="49" spans="2:33" ht="12.75" customHeight="1" x14ac:dyDescent="0.25">
      <c r="B49" s="53"/>
      <c r="C49" s="54"/>
      <c r="D49" s="55"/>
      <c r="E49" s="55"/>
      <c r="F49" s="55"/>
      <c r="G49" s="55"/>
      <c r="H49" s="55"/>
      <c r="J49" s="55"/>
      <c r="K49" s="55"/>
      <c r="L49" s="55"/>
      <c r="M49" s="55"/>
      <c r="O49" s="55"/>
      <c r="P49" s="55"/>
      <c r="Q49" s="55"/>
      <c r="R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39"/>
    </row>
    <row r="50" spans="2:33" ht="12.75" customHeight="1" x14ac:dyDescent="0.25">
      <c r="B50" s="53"/>
      <c r="C50" s="54"/>
      <c r="D50" s="55"/>
      <c r="E50" s="55"/>
      <c r="F50" s="55"/>
      <c r="G50" s="55"/>
      <c r="H50" s="55"/>
      <c r="J50" s="55"/>
      <c r="K50" s="55"/>
      <c r="L50" s="55"/>
      <c r="M50" s="55"/>
      <c r="O50" s="55"/>
      <c r="P50" s="55"/>
      <c r="Q50" s="55"/>
      <c r="R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39"/>
    </row>
    <row r="51" spans="2:33" ht="12.75" customHeight="1" x14ac:dyDescent="0.25">
      <c r="B51" s="140" t="s">
        <v>100</v>
      </c>
      <c r="C51" s="159"/>
      <c r="D51" s="167" t="s">
        <v>93</v>
      </c>
      <c r="E51" s="168"/>
      <c r="F51" s="168"/>
      <c r="G51" s="168"/>
      <c r="H51" s="169"/>
      <c r="J51" s="170" t="s">
        <v>123</v>
      </c>
      <c r="K51" s="170"/>
      <c r="L51" s="170"/>
      <c r="M51" s="170"/>
      <c r="O51" s="170" t="s">
        <v>94</v>
      </c>
      <c r="P51" s="170"/>
      <c r="Q51" s="170"/>
      <c r="R51" s="170"/>
      <c r="T51" s="170" t="s">
        <v>122</v>
      </c>
      <c r="U51" s="170"/>
      <c r="V51" s="170"/>
      <c r="W51" s="170"/>
      <c r="X51" s="55"/>
      <c r="Y51" s="55"/>
      <c r="Z51" s="55"/>
      <c r="AA51" s="55"/>
      <c r="AB51" s="55"/>
      <c r="AC51" s="55"/>
      <c r="AD51" s="55"/>
      <c r="AE51" s="55"/>
      <c r="AF51" s="55"/>
      <c r="AG51" s="39"/>
    </row>
    <row r="52" spans="2:33" ht="44.1" customHeight="1" x14ac:dyDescent="0.25">
      <c r="B52" s="142"/>
      <c r="C52" s="160"/>
      <c r="D52" s="79" t="s">
        <v>25</v>
      </c>
      <c r="E52" s="62" t="s">
        <v>121</v>
      </c>
      <c r="F52" s="62" t="s">
        <v>60</v>
      </c>
      <c r="G52" s="62" t="s">
        <v>120</v>
      </c>
      <c r="H52" s="108" t="s">
        <v>124</v>
      </c>
      <c r="J52" s="62" t="s">
        <v>121</v>
      </c>
      <c r="K52" s="62" t="s">
        <v>60</v>
      </c>
      <c r="L52" s="62" t="s">
        <v>120</v>
      </c>
      <c r="M52" s="108" t="s">
        <v>124</v>
      </c>
      <c r="O52" s="62" t="s">
        <v>121</v>
      </c>
      <c r="P52" s="62" t="s">
        <v>60</v>
      </c>
      <c r="Q52" s="62" t="s">
        <v>120</v>
      </c>
      <c r="R52" s="108" t="s">
        <v>124</v>
      </c>
      <c r="T52" s="62" t="s">
        <v>121</v>
      </c>
      <c r="U52" s="62" t="s">
        <v>60</v>
      </c>
      <c r="V52" s="62" t="s">
        <v>120</v>
      </c>
      <c r="W52" s="108" t="s">
        <v>124</v>
      </c>
      <c r="X52" s="55"/>
      <c r="Y52" s="55"/>
      <c r="Z52" s="55"/>
      <c r="AA52" s="55"/>
      <c r="AB52" s="55"/>
      <c r="AC52" s="55"/>
      <c r="AD52" s="55"/>
      <c r="AE52" s="55"/>
      <c r="AF52" s="55"/>
      <c r="AG52" s="39"/>
    </row>
    <row r="53" spans="2:33" ht="12.75" customHeight="1" x14ac:dyDescent="0.25">
      <c r="B53" s="129" t="s">
        <v>80</v>
      </c>
      <c r="C53" s="21" t="s">
        <v>25</v>
      </c>
      <c r="D53" s="15">
        <v>100</v>
      </c>
      <c r="E53" s="15">
        <v>6.4821122556638207</v>
      </c>
      <c r="F53" s="15">
        <v>10.760232320794314</v>
      </c>
      <c r="G53" s="15">
        <v>78.363226459706851</v>
      </c>
      <c r="H53" s="15">
        <v>4.3944289638350353</v>
      </c>
      <c r="J53" s="15">
        <v>8.1328916491540237</v>
      </c>
      <c r="K53" s="15">
        <v>13.115934613962821</v>
      </c>
      <c r="L53" s="15">
        <v>74.662221777439171</v>
      </c>
      <c r="M53" s="15">
        <v>4.088951959443996</v>
      </c>
      <c r="O53" s="15">
        <v>20.033165403848166</v>
      </c>
      <c r="P53" s="15">
        <v>18.608645062603006</v>
      </c>
      <c r="Q53" s="15">
        <v>57.217721629636884</v>
      </c>
      <c r="R53" s="15">
        <v>4.1404679039119667</v>
      </c>
      <c r="T53" s="15">
        <v>4.4482508215802561</v>
      </c>
      <c r="U53" s="15">
        <v>9.1381445336194052</v>
      </c>
      <c r="V53" s="15">
        <v>81.77003541019117</v>
      </c>
      <c r="W53" s="15">
        <v>4.6435692346092159</v>
      </c>
      <c r="X53" s="55"/>
      <c r="Y53" s="55"/>
      <c r="Z53" s="55"/>
      <c r="AA53" s="55"/>
      <c r="AB53" s="55"/>
      <c r="AC53" s="55"/>
      <c r="AD53" s="55"/>
      <c r="AE53" s="55"/>
      <c r="AF53" s="55"/>
      <c r="AG53" s="39"/>
    </row>
    <row r="54" spans="2:33" ht="12.75" customHeight="1" x14ac:dyDescent="0.25">
      <c r="B54" s="130"/>
      <c r="C54" s="7" t="s">
        <v>8</v>
      </c>
      <c r="D54" s="15">
        <v>100</v>
      </c>
      <c r="E54" s="16">
        <v>6.4470530680564559</v>
      </c>
      <c r="F54" s="16">
        <v>9.3853679312181129</v>
      </c>
      <c r="G54" s="16">
        <v>79.331862601414997</v>
      </c>
      <c r="H54" s="16">
        <v>4.8357163993104173</v>
      </c>
      <c r="J54" s="16">
        <v>7.6794082923489935</v>
      </c>
      <c r="K54" s="16">
        <v>11.573440412847072</v>
      </c>
      <c r="L54" s="16">
        <v>76.426176222707994</v>
      </c>
      <c r="M54" s="16">
        <v>4.3209750720959059</v>
      </c>
      <c r="O54" s="16">
        <v>17.804438702340683</v>
      </c>
      <c r="P54" s="16">
        <v>22.249603978561868</v>
      </c>
      <c r="Q54" s="16">
        <v>55.76723295547594</v>
      </c>
      <c r="R54" s="16">
        <v>4.178724363621459</v>
      </c>
      <c r="T54" s="16">
        <v>3.8124268236043646</v>
      </c>
      <c r="U54" s="16">
        <v>10.484461519056834</v>
      </c>
      <c r="V54" s="16">
        <v>81.16877291339955</v>
      </c>
      <c r="W54" s="16">
        <v>4.5343387439392657</v>
      </c>
      <c r="X54" s="55"/>
      <c r="Y54" s="55"/>
      <c r="Z54" s="55"/>
      <c r="AA54" s="55"/>
      <c r="AB54" s="55"/>
      <c r="AC54" s="55"/>
      <c r="AD54" s="55"/>
      <c r="AE54" s="55"/>
      <c r="AF54" s="55"/>
      <c r="AG54" s="39"/>
    </row>
    <row r="55" spans="2:33" ht="12.75" customHeight="1" x14ac:dyDescent="0.25">
      <c r="B55" s="131"/>
      <c r="C55" s="7" t="s">
        <v>9</v>
      </c>
      <c r="D55" s="15">
        <v>100</v>
      </c>
      <c r="E55" s="16">
        <v>6.5159539727885392</v>
      </c>
      <c r="F55" s="16">
        <v>12.087352968254002</v>
      </c>
      <c r="G55" s="16">
        <v>77.428227318494905</v>
      </c>
      <c r="H55" s="16">
        <v>3.9684657404625532</v>
      </c>
      <c r="J55" s="16">
        <v>8.5706272765061833</v>
      </c>
      <c r="K55" s="16">
        <v>14.604863935580168</v>
      </c>
      <c r="L55" s="16">
        <v>72.959522672536039</v>
      </c>
      <c r="M55" s="16">
        <v>3.8649861153776324</v>
      </c>
      <c r="O55" s="16">
        <v>22.184497015562275</v>
      </c>
      <c r="P55" s="16">
        <v>15.094122619112477</v>
      </c>
      <c r="Q55" s="16">
        <v>58.617840421700983</v>
      </c>
      <c r="R55" s="16">
        <v>4.1035399436243134</v>
      </c>
      <c r="T55" s="16">
        <v>5.0619951022974803</v>
      </c>
      <c r="U55" s="16">
        <v>7.8385799489621082</v>
      </c>
      <c r="V55" s="16">
        <v>82.350418377475108</v>
      </c>
      <c r="W55" s="16">
        <v>4.7490065712653253</v>
      </c>
      <c r="X55" s="55"/>
      <c r="Y55" s="55"/>
      <c r="Z55" s="55"/>
      <c r="AA55" s="55"/>
      <c r="AB55" s="55"/>
      <c r="AC55" s="55"/>
      <c r="AD55" s="55"/>
      <c r="AE55" s="55"/>
      <c r="AF55" s="55"/>
      <c r="AG55" s="39"/>
    </row>
    <row r="56" spans="2:33" ht="12.75" customHeight="1" x14ac:dyDescent="0.25">
      <c r="B56" s="129" t="s">
        <v>81</v>
      </c>
      <c r="C56" s="7" t="s">
        <v>10</v>
      </c>
      <c r="D56" s="15">
        <v>100</v>
      </c>
      <c r="E56" s="16"/>
      <c r="F56" s="16">
        <v>4.774875225655733</v>
      </c>
      <c r="G56" s="16">
        <v>86.53466083059007</v>
      </c>
      <c r="H56" s="16">
        <v>5.9358601244203735</v>
      </c>
      <c r="J56" s="16">
        <v>4.5188997734593483</v>
      </c>
      <c r="K56" s="16"/>
      <c r="L56" s="16">
        <v>87.188423639871175</v>
      </c>
      <c r="M56" s="16"/>
      <c r="O56" s="16">
        <v>5.774621362960608</v>
      </c>
      <c r="P56" s="16">
        <v>13.386464749035431</v>
      </c>
      <c r="Q56" s="16">
        <v>75.278670998371737</v>
      </c>
      <c r="R56" s="16"/>
      <c r="T56" s="16"/>
      <c r="U56" s="16">
        <v>10.27609642136561</v>
      </c>
      <c r="V56" s="16">
        <v>85.611416410038601</v>
      </c>
      <c r="W56" s="16"/>
      <c r="X56" s="55"/>
      <c r="Y56" s="55"/>
      <c r="Z56" s="55"/>
      <c r="AA56" s="55"/>
      <c r="AB56" s="55"/>
      <c r="AC56" s="55"/>
      <c r="AD56" s="55"/>
      <c r="AE56" s="55"/>
      <c r="AF56" s="55"/>
      <c r="AG56" s="39"/>
    </row>
    <row r="57" spans="2:33" ht="12.75" customHeight="1" x14ac:dyDescent="0.25">
      <c r="B57" s="130"/>
      <c r="C57" s="7" t="s">
        <v>11</v>
      </c>
      <c r="D57" s="15">
        <v>100</v>
      </c>
      <c r="E57" s="16">
        <v>5.9987359898148487</v>
      </c>
      <c r="F57" s="16">
        <v>8.7754807625414397</v>
      </c>
      <c r="G57" s="16">
        <v>81.303297433685472</v>
      </c>
      <c r="H57" s="16">
        <v>3.9224858139582168</v>
      </c>
      <c r="J57" s="16">
        <v>7.6162959798690046</v>
      </c>
      <c r="K57" s="16">
        <v>14.982085543955254</v>
      </c>
      <c r="L57" s="16">
        <v>73.904395552511076</v>
      </c>
      <c r="M57" s="16"/>
      <c r="O57" s="16">
        <v>25.146164309036195</v>
      </c>
      <c r="P57" s="16">
        <v>16.006040380762407</v>
      </c>
      <c r="Q57" s="16">
        <v>55.022426427927961</v>
      </c>
      <c r="R57" s="16"/>
      <c r="T57" s="16">
        <v>6.6303539872743551</v>
      </c>
      <c r="U57" s="16">
        <v>12.18734458192065</v>
      </c>
      <c r="V57" s="16">
        <v>76.593801475858385</v>
      </c>
      <c r="W57" s="16">
        <v>4.588499954946629</v>
      </c>
      <c r="X57" s="55"/>
      <c r="Y57" s="55"/>
      <c r="Z57" s="55"/>
      <c r="AA57" s="55"/>
      <c r="AB57" s="55"/>
      <c r="AC57" s="55"/>
      <c r="AD57" s="55"/>
      <c r="AE57" s="55"/>
      <c r="AF57" s="55"/>
      <c r="AG57" s="39"/>
    </row>
    <row r="58" spans="2:33" ht="12.75" customHeight="1" x14ac:dyDescent="0.25">
      <c r="B58" s="130"/>
      <c r="C58" s="7" t="s">
        <v>12</v>
      </c>
      <c r="D58" s="15">
        <v>100</v>
      </c>
      <c r="E58" s="16">
        <v>9.5298849018387752</v>
      </c>
      <c r="F58" s="16">
        <v>13.509341540811896</v>
      </c>
      <c r="G58" s="16">
        <v>73.097223512153548</v>
      </c>
      <c r="H58" s="16">
        <v>3.8635500451957876</v>
      </c>
      <c r="J58" s="16">
        <v>9.2255653272813696</v>
      </c>
      <c r="K58" s="16">
        <v>16.205300279566384</v>
      </c>
      <c r="L58" s="16">
        <v>71.843476417617509</v>
      </c>
      <c r="M58" s="16">
        <v>2.7256579755347365</v>
      </c>
      <c r="O58" s="16">
        <v>28.992584567613317</v>
      </c>
      <c r="P58" s="16">
        <v>18.329825230466774</v>
      </c>
      <c r="Q58" s="16">
        <v>49.871457522590227</v>
      </c>
      <c r="R58" s="16">
        <v>2.8061326793296524</v>
      </c>
      <c r="T58" s="16">
        <v>7.4091943922518357</v>
      </c>
      <c r="U58" s="16">
        <v>9.8972500819035503</v>
      </c>
      <c r="V58" s="16">
        <v>77.886201720989519</v>
      </c>
      <c r="W58" s="16">
        <v>4.8073538048551079</v>
      </c>
      <c r="X58" s="55"/>
      <c r="Y58" s="55"/>
      <c r="Z58" s="55"/>
      <c r="AA58" s="55"/>
      <c r="AB58" s="55"/>
      <c r="AC58" s="55"/>
      <c r="AD58" s="55"/>
      <c r="AE58" s="55"/>
      <c r="AF58" s="55"/>
      <c r="AG58" s="39"/>
    </row>
    <row r="59" spans="2:33" ht="12.75" customHeight="1" x14ac:dyDescent="0.25">
      <c r="B59" s="131"/>
      <c r="C59" s="7" t="s">
        <v>13</v>
      </c>
      <c r="D59" s="15">
        <v>100</v>
      </c>
      <c r="E59" s="16">
        <v>6.4346102440159054</v>
      </c>
      <c r="F59" s="16">
        <v>13.571178188060429</v>
      </c>
      <c r="G59" s="16">
        <v>75.668536112646578</v>
      </c>
      <c r="H59" s="16">
        <v>4.3256754552770831</v>
      </c>
      <c r="J59" s="16">
        <v>9.7673883177011831</v>
      </c>
      <c r="K59" s="16">
        <v>14.551669671574199</v>
      </c>
      <c r="L59" s="16">
        <v>70.246462838038113</v>
      </c>
      <c r="M59" s="16">
        <v>5.4344791726865145</v>
      </c>
      <c r="O59" s="16">
        <v>16.484792106297661</v>
      </c>
      <c r="P59" s="16">
        <v>24.139095403165921</v>
      </c>
      <c r="Q59" s="16">
        <v>54.652756542129396</v>
      </c>
      <c r="R59" s="16">
        <v>4.7233559484069838</v>
      </c>
      <c r="T59" s="16">
        <v>2.1016082498717994</v>
      </c>
      <c r="U59" s="16">
        <v>5.2694883789325973</v>
      </c>
      <c r="V59" s="16">
        <v>87.156057830549187</v>
      </c>
      <c r="W59" s="16">
        <v>5.4728455406463841</v>
      </c>
      <c r="X59" s="55"/>
      <c r="Y59" s="55"/>
      <c r="Z59" s="55"/>
      <c r="AA59" s="55"/>
      <c r="AB59" s="55"/>
      <c r="AC59" s="55"/>
      <c r="AD59" s="55"/>
      <c r="AE59" s="55"/>
      <c r="AF59" s="55"/>
      <c r="AG59" s="39"/>
    </row>
    <row r="60" spans="2:33" ht="12.75" customHeight="1" x14ac:dyDescent="0.25">
      <c r="B60" s="129" t="s">
        <v>82</v>
      </c>
      <c r="C60" s="7" t="s">
        <v>14</v>
      </c>
      <c r="D60" s="15">
        <v>100</v>
      </c>
      <c r="E60" s="16">
        <v>6.4409335736197875</v>
      </c>
      <c r="F60" s="16">
        <v>10.257920188790544</v>
      </c>
      <c r="G60" s="16">
        <v>77.830588771251271</v>
      </c>
      <c r="H60" s="16">
        <v>5.4705574663384136</v>
      </c>
      <c r="J60" s="16">
        <v>9.4898111871992832</v>
      </c>
      <c r="K60" s="16">
        <v>9.6953529083993253</v>
      </c>
      <c r="L60" s="16">
        <v>76.091158741152157</v>
      </c>
      <c r="M60" s="16">
        <v>4.7236771632492554</v>
      </c>
      <c r="O60" s="16">
        <v>17.762493955734655</v>
      </c>
      <c r="P60" s="16">
        <v>13.036360431476265</v>
      </c>
      <c r="Q60" s="16">
        <v>63.601436356351272</v>
      </c>
      <c r="R60" s="16">
        <v>5.5997092564377917</v>
      </c>
      <c r="T60" s="16">
        <v>4.8273254352005255</v>
      </c>
      <c r="U60" s="16">
        <v>5.1394378938606069</v>
      </c>
      <c r="V60" s="16">
        <v>84.957917606434819</v>
      </c>
      <c r="W60" s="16">
        <v>5.0753190645040727</v>
      </c>
      <c r="X60" s="55"/>
      <c r="Y60" s="55"/>
      <c r="Z60" s="55"/>
      <c r="AA60" s="55"/>
      <c r="AB60" s="55"/>
      <c r="AC60" s="55"/>
      <c r="AD60" s="55"/>
      <c r="AE60" s="55"/>
      <c r="AF60" s="55"/>
      <c r="AG60" s="39"/>
    </row>
    <row r="61" spans="2:33" ht="12.75" customHeight="1" x14ac:dyDescent="0.25">
      <c r="B61" s="130"/>
      <c r="C61" s="7" t="s">
        <v>15</v>
      </c>
      <c r="D61" s="15">
        <v>100</v>
      </c>
      <c r="E61" s="16">
        <v>6.9022050182373933</v>
      </c>
      <c r="F61" s="16">
        <v>9.0829229805582106</v>
      </c>
      <c r="G61" s="16">
        <v>79.911311676183331</v>
      </c>
      <c r="H61" s="16"/>
      <c r="J61" s="16">
        <v>7.4143982100914689</v>
      </c>
      <c r="K61" s="16">
        <v>15.695313546936013</v>
      </c>
      <c r="L61" s="16">
        <v>73.358735148921269</v>
      </c>
      <c r="M61" s="16"/>
      <c r="O61" s="16">
        <v>18.446273965842312</v>
      </c>
      <c r="P61" s="16">
        <v>23.352418708641345</v>
      </c>
      <c r="Q61" s="16">
        <v>55.067818199796591</v>
      </c>
      <c r="R61" s="16"/>
      <c r="T61" s="16"/>
      <c r="U61" s="16">
        <v>13.449601331055783</v>
      </c>
      <c r="V61" s="16">
        <v>80.911771699278901</v>
      </c>
      <c r="W61" s="16"/>
      <c r="X61" s="55"/>
      <c r="Y61" s="55"/>
      <c r="Z61" s="55"/>
      <c r="AA61" s="55"/>
      <c r="AB61" s="55"/>
      <c r="AC61" s="55"/>
      <c r="AD61" s="55"/>
      <c r="AE61" s="55"/>
      <c r="AF61" s="55"/>
      <c r="AG61" s="39"/>
    </row>
    <row r="62" spans="2:33" ht="12.75" customHeight="1" x14ac:dyDescent="0.25">
      <c r="B62" s="130"/>
      <c r="C62" s="7" t="s">
        <v>16</v>
      </c>
      <c r="D62" s="15">
        <v>100</v>
      </c>
      <c r="E62" s="16">
        <v>6.2603467284393339</v>
      </c>
      <c r="F62" s="16">
        <v>12.799314932649471</v>
      </c>
      <c r="G62" s="16">
        <v>78.205051248511381</v>
      </c>
      <c r="H62" s="16">
        <v>2.735287090399809</v>
      </c>
      <c r="J62" s="16">
        <v>6.2861678692266763</v>
      </c>
      <c r="K62" s="16">
        <v>17.235433777589922</v>
      </c>
      <c r="L62" s="16">
        <v>73.098922208083991</v>
      </c>
      <c r="M62" s="16">
        <v>3.3794761450994222</v>
      </c>
      <c r="O62" s="16">
        <v>25.068971803133028</v>
      </c>
      <c r="P62" s="16">
        <v>24.941557147413327</v>
      </c>
      <c r="Q62" s="16">
        <v>47.671554201297525</v>
      </c>
      <c r="R62" s="16">
        <v>2.3179168481560968</v>
      </c>
      <c r="T62" s="16">
        <v>5.7636888722187249</v>
      </c>
      <c r="U62" s="16">
        <v>13.049839167371596</v>
      </c>
      <c r="V62" s="16">
        <v>76.852688872404812</v>
      </c>
      <c r="W62" s="16">
        <v>4.3337830880048633</v>
      </c>
      <c r="X62" s="55"/>
      <c r="Y62" s="55"/>
      <c r="Z62" s="55"/>
      <c r="AA62" s="55"/>
      <c r="AB62" s="55"/>
      <c r="AC62" s="55"/>
      <c r="AD62" s="55"/>
      <c r="AE62" s="55"/>
      <c r="AF62" s="55"/>
      <c r="AG62" s="39"/>
    </row>
    <row r="63" spans="2:33" ht="12.75" customHeight="1" x14ac:dyDescent="0.25">
      <c r="B63" s="123" t="s">
        <v>116</v>
      </c>
      <c r="C63" s="7" t="s">
        <v>115</v>
      </c>
      <c r="D63" s="15">
        <v>100</v>
      </c>
      <c r="E63" s="16">
        <v>6.7831513132642254</v>
      </c>
      <c r="F63" s="16">
        <v>11.431315116617572</v>
      </c>
      <c r="G63" s="16">
        <v>77.195419980356533</v>
      </c>
      <c r="H63" s="16">
        <v>4.5901135897616676</v>
      </c>
      <c r="J63" s="16">
        <v>8.3678664625668571</v>
      </c>
      <c r="K63" s="16">
        <v>13.762307077364394</v>
      </c>
      <c r="L63" s="16">
        <v>73.606804509891589</v>
      </c>
      <c r="M63" s="16">
        <v>4.2630219501771602</v>
      </c>
      <c r="O63" s="16">
        <v>20.536403175487997</v>
      </c>
      <c r="P63" s="16">
        <v>19.345337614565224</v>
      </c>
      <c r="Q63" s="16">
        <v>55.832389158776294</v>
      </c>
      <c r="R63" s="16">
        <v>4.2858700511704884</v>
      </c>
      <c r="T63" s="16">
        <v>4.2784481734926114</v>
      </c>
      <c r="U63" s="16">
        <v>9.6041743502800987</v>
      </c>
      <c r="V63" s="16">
        <v>81.179865294262626</v>
      </c>
      <c r="W63" s="16">
        <v>4.9375121819646317</v>
      </c>
      <c r="X63" s="55"/>
      <c r="Y63" s="55"/>
      <c r="Z63" s="55"/>
      <c r="AA63" s="55"/>
      <c r="AB63" s="55"/>
      <c r="AC63" s="55"/>
      <c r="AD63" s="55"/>
      <c r="AE63" s="55"/>
      <c r="AF63" s="55"/>
      <c r="AG63" s="39"/>
    </row>
    <row r="64" spans="2:33" ht="12.75" customHeight="1" x14ac:dyDescent="0.25">
      <c r="B64" s="129" t="s">
        <v>84</v>
      </c>
      <c r="C64" s="7" t="s">
        <v>17</v>
      </c>
      <c r="D64" s="15">
        <v>100</v>
      </c>
      <c r="E64" s="16">
        <v>7.2899328166953801</v>
      </c>
      <c r="F64" s="16">
        <v>10.271424836900875</v>
      </c>
      <c r="G64" s="16">
        <v>79.453944149289441</v>
      </c>
      <c r="H64" s="16">
        <v>2.9846981971143158</v>
      </c>
      <c r="J64" s="16">
        <v>5.390339837777212</v>
      </c>
      <c r="K64" s="16">
        <v>11.268946892894178</v>
      </c>
      <c r="L64" s="16">
        <v>80.064438638951373</v>
      </c>
      <c r="M64" s="16">
        <v>3.2762746303772445</v>
      </c>
      <c r="O64" s="16">
        <v>16.499500931297856</v>
      </c>
      <c r="P64" s="16">
        <v>14.202424769424752</v>
      </c>
      <c r="Q64" s="16">
        <v>66.060805325436533</v>
      </c>
      <c r="R64" s="16">
        <v>3.2372689738409095</v>
      </c>
      <c r="T64" s="16">
        <v>5.8404374235323644</v>
      </c>
      <c r="U64" s="16">
        <v>6.4170888168294802</v>
      </c>
      <c r="V64" s="16">
        <v>83.735204586339506</v>
      </c>
      <c r="W64" s="16">
        <v>4.0072691732986376</v>
      </c>
      <c r="X64" s="55"/>
      <c r="Y64" s="55"/>
      <c r="Z64" s="55"/>
      <c r="AA64" s="55"/>
      <c r="AB64" s="55"/>
      <c r="AC64" s="55"/>
      <c r="AD64" s="55"/>
      <c r="AE64" s="55"/>
      <c r="AF64" s="55"/>
      <c r="AG64" s="39"/>
    </row>
    <row r="65" spans="2:33" ht="12.75" customHeight="1" x14ac:dyDescent="0.25">
      <c r="B65" s="130"/>
      <c r="C65" s="7" t="s">
        <v>18</v>
      </c>
      <c r="D65" s="15">
        <v>100</v>
      </c>
      <c r="E65" s="16">
        <v>7.9298454940553942</v>
      </c>
      <c r="F65" s="16">
        <v>11.851887072500871</v>
      </c>
      <c r="G65" s="16">
        <v>75.783423635542434</v>
      </c>
      <c r="H65" s="16">
        <v>4.4348437979013093</v>
      </c>
      <c r="J65" s="16">
        <v>10.605659996165683</v>
      </c>
      <c r="K65" s="16">
        <v>12.139027141257767</v>
      </c>
      <c r="L65" s="16">
        <v>72.740115235219449</v>
      </c>
      <c r="M65" s="16">
        <v>4.5151976273570993</v>
      </c>
      <c r="O65" s="16">
        <v>23.074683737886687</v>
      </c>
      <c r="P65" s="16">
        <v>17.860507529116095</v>
      </c>
      <c r="Q65" s="16">
        <v>54.567706058540288</v>
      </c>
      <c r="R65" s="16">
        <v>4.4971026744569915</v>
      </c>
      <c r="T65" s="16">
        <v>4.629524231895064</v>
      </c>
      <c r="U65" s="16">
        <v>10.739885758802551</v>
      </c>
      <c r="V65" s="16">
        <v>80.3599350519506</v>
      </c>
      <c r="W65" s="16">
        <v>4.270654957351792</v>
      </c>
      <c r="X65" s="55"/>
      <c r="Y65" s="55"/>
      <c r="Z65" s="55"/>
      <c r="AA65" s="55"/>
      <c r="AB65" s="55"/>
      <c r="AC65" s="55"/>
      <c r="AD65" s="55"/>
      <c r="AE65" s="55"/>
      <c r="AF65" s="55"/>
      <c r="AG65" s="39"/>
    </row>
    <row r="66" spans="2:33" ht="12.75" customHeight="1" x14ac:dyDescent="0.25">
      <c r="B66" s="131"/>
      <c r="C66" s="7" t="s">
        <v>19</v>
      </c>
      <c r="D66" s="15">
        <v>100</v>
      </c>
      <c r="E66" s="16">
        <v>5.4666177016373041</v>
      </c>
      <c r="F66" s="16">
        <v>10.263288258056303</v>
      </c>
      <c r="G66" s="16">
        <v>79.553380565817079</v>
      </c>
      <c r="H66" s="16">
        <v>4.7167134744893158</v>
      </c>
      <c r="J66" s="16">
        <v>7.407575633054118</v>
      </c>
      <c r="K66" s="16">
        <v>14.119884725184781</v>
      </c>
      <c r="L66" s="16">
        <v>74.425397963764951</v>
      </c>
      <c r="M66" s="16">
        <v>4.0471416779961533</v>
      </c>
      <c r="O66" s="16">
        <v>19.180268116851749</v>
      </c>
      <c r="P66" s="16">
        <v>20.10989602312042</v>
      </c>
      <c r="Q66" s="16">
        <v>56.549699037807663</v>
      </c>
      <c r="R66" s="16">
        <v>4.1601368222202</v>
      </c>
      <c r="T66" s="16">
        <v>4.0050433869115709</v>
      </c>
      <c r="U66" s="16">
        <v>8.899555014214835</v>
      </c>
      <c r="V66" s="16">
        <v>82.085425470899239</v>
      </c>
      <c r="W66" s="16">
        <v>5.0099761279743458</v>
      </c>
      <c r="X66" s="55"/>
      <c r="Y66" s="55"/>
      <c r="Z66" s="55"/>
      <c r="AA66" s="55"/>
      <c r="AB66" s="55"/>
      <c r="AC66" s="55"/>
      <c r="AD66" s="55"/>
      <c r="AE66" s="55"/>
      <c r="AF66" s="55"/>
      <c r="AG66" s="39"/>
    </row>
    <row r="67" spans="2:33" ht="12.75" customHeight="1" x14ac:dyDescent="0.25">
      <c r="B67" s="129" t="s">
        <v>83</v>
      </c>
      <c r="C67" s="7" t="s">
        <v>20</v>
      </c>
      <c r="D67" s="15">
        <v>100</v>
      </c>
      <c r="E67" s="16">
        <v>6.4415480335725732</v>
      </c>
      <c r="F67" s="16">
        <v>12.484432285045781</v>
      </c>
      <c r="G67" s="16">
        <v>78.135590454608874</v>
      </c>
      <c r="H67" s="16"/>
      <c r="J67" s="16">
        <v>4.4796645900940373</v>
      </c>
      <c r="K67" s="16">
        <v>15.152807057715032</v>
      </c>
      <c r="L67" s="16">
        <v>76.500784307532754</v>
      </c>
      <c r="M67" s="16"/>
      <c r="O67" s="16">
        <v>22.437138277629074</v>
      </c>
      <c r="P67" s="16">
        <v>18.114889209981222</v>
      </c>
      <c r="Q67" s="16">
        <v>54.829990814653371</v>
      </c>
      <c r="R67" s="16">
        <v>4.6179816977363011</v>
      </c>
      <c r="T67" s="16">
        <v>6.8222201166986434</v>
      </c>
      <c r="U67" s="16">
        <v>9.393638160509326</v>
      </c>
      <c r="V67" s="16">
        <v>79.206634767984411</v>
      </c>
      <c r="W67" s="16">
        <v>4.5775069548075686</v>
      </c>
      <c r="X67" s="55"/>
      <c r="Y67" s="55"/>
      <c r="Z67" s="55"/>
      <c r="AA67" s="55"/>
      <c r="AB67" s="55"/>
      <c r="AC67" s="55"/>
      <c r="AD67" s="55"/>
      <c r="AE67" s="55"/>
      <c r="AF67" s="55"/>
      <c r="AG67" s="39"/>
    </row>
    <row r="68" spans="2:33" ht="12.75" customHeight="1" x14ac:dyDescent="0.25">
      <c r="B68" s="130"/>
      <c r="C68" s="7" t="s">
        <v>21</v>
      </c>
      <c r="D68" s="15">
        <v>100</v>
      </c>
      <c r="E68" s="16">
        <v>5.415384267809797</v>
      </c>
      <c r="F68" s="16">
        <v>10.064756449114006</v>
      </c>
      <c r="G68" s="16">
        <v>79.804434545773589</v>
      </c>
      <c r="H68" s="16">
        <v>4.7154247373026248</v>
      </c>
      <c r="J68" s="16">
        <v>7.2568752455271532</v>
      </c>
      <c r="K68" s="16">
        <v>13.142109036580846</v>
      </c>
      <c r="L68" s="16">
        <v>75.692820311146036</v>
      </c>
      <c r="M68" s="16">
        <v>3.9081954067459943</v>
      </c>
      <c r="O68" s="16">
        <v>20.925823926156013</v>
      </c>
      <c r="P68" s="16">
        <v>19.857815911866435</v>
      </c>
      <c r="Q68" s="16">
        <v>55.05035598610273</v>
      </c>
      <c r="R68" s="16">
        <v>4.1660041758748587</v>
      </c>
      <c r="T68" s="16">
        <v>3.6301222413263492</v>
      </c>
      <c r="U68" s="16">
        <v>9.011404271467125</v>
      </c>
      <c r="V68" s="16">
        <v>82.527526320140836</v>
      </c>
      <c r="W68" s="16">
        <v>4.8309471670657178</v>
      </c>
      <c r="X68" s="55"/>
      <c r="Y68" s="55"/>
      <c r="Z68" s="55"/>
      <c r="AA68" s="55"/>
      <c r="AB68" s="55"/>
      <c r="AC68" s="55"/>
      <c r="AD68" s="55"/>
      <c r="AE68" s="55"/>
      <c r="AF68" s="55"/>
      <c r="AG68" s="39"/>
    </row>
    <row r="69" spans="2:33" ht="12.75" customHeight="1" x14ac:dyDescent="0.25">
      <c r="B69" s="130"/>
      <c r="C69" s="7" t="s">
        <v>22</v>
      </c>
      <c r="D69" s="15">
        <v>100</v>
      </c>
      <c r="E69" s="16">
        <v>6.5847697246919896</v>
      </c>
      <c r="F69" s="16">
        <v>8.72083250206515</v>
      </c>
      <c r="G69" s="16">
        <v>81.599736558093028</v>
      </c>
      <c r="H69" s="16"/>
      <c r="J69" s="16">
        <v>7.1959180926421338</v>
      </c>
      <c r="K69" s="16">
        <v>12.248590449589893</v>
      </c>
      <c r="L69" s="16">
        <v>77.105107552081449</v>
      </c>
      <c r="M69" s="16"/>
      <c r="O69" s="16">
        <v>17.168792710158616</v>
      </c>
      <c r="P69" s="16">
        <v>18.324471814199747</v>
      </c>
      <c r="Q69" s="16">
        <v>60.516612143486093</v>
      </c>
      <c r="R69" s="16"/>
      <c r="T69" s="16">
        <v>5.3223317493167572</v>
      </c>
      <c r="U69" s="16">
        <v>5.6319440939096683</v>
      </c>
      <c r="V69" s="16">
        <v>85.099347564644603</v>
      </c>
      <c r="W69" s="16"/>
      <c r="X69" s="55"/>
      <c r="Y69" s="55"/>
      <c r="Z69" s="55"/>
      <c r="AA69" s="55"/>
      <c r="AB69" s="55"/>
      <c r="AC69" s="55"/>
      <c r="AD69" s="55"/>
      <c r="AE69" s="55"/>
      <c r="AF69" s="55"/>
      <c r="AG69" s="39"/>
    </row>
    <row r="70" spans="2:33" ht="12.75" customHeight="1" x14ac:dyDescent="0.25">
      <c r="B70" s="131"/>
      <c r="C70" s="7" t="s">
        <v>23</v>
      </c>
      <c r="D70" s="15">
        <v>100</v>
      </c>
      <c r="E70" s="16">
        <v>9.1223876596933078</v>
      </c>
      <c r="F70" s="16">
        <v>12.640120105797939</v>
      </c>
      <c r="G70" s="16">
        <v>73.31189131962897</v>
      </c>
      <c r="H70" s="16">
        <v>4.9256009148797881</v>
      </c>
      <c r="J70" s="16">
        <v>12.557055644231527</v>
      </c>
      <c r="K70" s="16">
        <v>12.473982899007762</v>
      </c>
      <c r="L70" s="16">
        <v>70.012400518379607</v>
      </c>
      <c r="M70" s="16">
        <v>4.9565609383811067</v>
      </c>
      <c r="O70" s="16">
        <v>18.003195724167423</v>
      </c>
      <c r="P70" s="16">
        <v>15.859521095167642</v>
      </c>
      <c r="Q70" s="16">
        <v>62.221330008156606</v>
      </c>
      <c r="R70" s="16">
        <v>3.915953172508345</v>
      </c>
      <c r="T70" s="16"/>
      <c r="U70" s="16">
        <v>11.015617750888326</v>
      </c>
      <c r="V70" s="16"/>
      <c r="W70" s="16">
        <v>4.541835258052787</v>
      </c>
      <c r="X70" s="55"/>
      <c r="Y70" s="55"/>
      <c r="Z70" s="55"/>
      <c r="AA70" s="55"/>
      <c r="AB70" s="55"/>
      <c r="AC70" s="55"/>
      <c r="AD70" s="55"/>
      <c r="AE70" s="55"/>
      <c r="AF70" s="55"/>
      <c r="AG70" s="39"/>
    </row>
    <row r="71" spans="2:33" ht="12.75" customHeight="1" x14ac:dyDescent="0.25">
      <c r="B71" s="53"/>
      <c r="C71" s="54"/>
      <c r="D71" s="55"/>
      <c r="E71" s="55"/>
      <c r="F71" s="55"/>
      <c r="G71" s="55"/>
      <c r="H71" s="55"/>
      <c r="J71" s="55"/>
      <c r="K71" s="55"/>
      <c r="L71" s="55"/>
      <c r="M71" s="55"/>
      <c r="O71" s="55"/>
      <c r="P71" s="55"/>
      <c r="Q71" s="55"/>
      <c r="R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39"/>
    </row>
    <row r="72" spans="2:33" ht="12.75" customHeight="1" x14ac:dyDescent="0.25">
      <c r="B72" s="53"/>
      <c r="C72" s="54"/>
      <c r="D72" s="55"/>
      <c r="E72" s="55"/>
      <c r="F72" s="55"/>
      <c r="G72" s="55"/>
      <c r="H72" s="55"/>
      <c r="J72" s="55"/>
      <c r="K72" s="55"/>
      <c r="L72" s="55"/>
      <c r="M72" s="55"/>
      <c r="O72" s="55"/>
      <c r="P72" s="55"/>
      <c r="Q72" s="55"/>
      <c r="R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39"/>
    </row>
    <row r="73" spans="2:33" ht="12.75" customHeight="1" x14ac:dyDescent="0.25">
      <c r="B73" s="53"/>
      <c r="C73" s="54"/>
      <c r="D73" s="55"/>
      <c r="E73" s="55"/>
      <c r="F73" s="55"/>
      <c r="G73" s="55"/>
      <c r="H73" s="55"/>
      <c r="J73" s="55"/>
      <c r="K73" s="55"/>
      <c r="L73" s="55"/>
      <c r="M73" s="55"/>
      <c r="O73" s="55"/>
      <c r="P73" s="55"/>
      <c r="Q73" s="55"/>
      <c r="R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39"/>
    </row>
    <row r="74" spans="2:33" ht="15" customHeight="1" x14ac:dyDescent="0.25">
      <c r="B74" s="140" t="s">
        <v>86</v>
      </c>
      <c r="C74" s="159"/>
      <c r="D74" s="167" t="s">
        <v>93</v>
      </c>
      <c r="E74" s="168"/>
      <c r="F74" s="168"/>
      <c r="G74" s="168"/>
      <c r="H74" s="169"/>
      <c r="J74" s="170" t="s">
        <v>123</v>
      </c>
      <c r="K74" s="170"/>
      <c r="L74" s="170"/>
      <c r="M74" s="170"/>
      <c r="O74" s="170" t="s">
        <v>94</v>
      </c>
      <c r="P74" s="170"/>
      <c r="Q74" s="170"/>
      <c r="R74" s="170"/>
      <c r="T74" s="170" t="s">
        <v>122</v>
      </c>
      <c r="U74" s="170"/>
      <c r="V74" s="170"/>
      <c r="W74" s="170"/>
      <c r="X74"/>
      <c r="Y74"/>
      <c r="Z74"/>
      <c r="AA74"/>
      <c r="AB74"/>
      <c r="AC74"/>
      <c r="AD74"/>
      <c r="AE74"/>
      <c r="AF74"/>
      <c r="AG74"/>
    </row>
    <row r="75" spans="2:33" ht="44.1" customHeight="1" x14ac:dyDescent="0.25">
      <c r="B75" s="142"/>
      <c r="C75" s="160"/>
      <c r="D75" s="108" t="s">
        <v>25</v>
      </c>
      <c r="E75" s="108" t="s">
        <v>121</v>
      </c>
      <c r="F75" s="108" t="s">
        <v>60</v>
      </c>
      <c r="G75" s="108" t="s">
        <v>120</v>
      </c>
      <c r="H75" s="108" t="s">
        <v>124</v>
      </c>
      <c r="J75" s="108" t="s">
        <v>121</v>
      </c>
      <c r="K75" s="108" t="s">
        <v>60</v>
      </c>
      <c r="L75" s="108" t="s">
        <v>120</v>
      </c>
      <c r="M75" s="108" t="s">
        <v>124</v>
      </c>
      <c r="O75" s="108" t="s">
        <v>121</v>
      </c>
      <c r="P75" s="108" t="s">
        <v>60</v>
      </c>
      <c r="Q75" s="108" t="s">
        <v>120</v>
      </c>
      <c r="R75" s="108" t="s">
        <v>124</v>
      </c>
      <c r="T75" s="108" t="s">
        <v>121</v>
      </c>
      <c r="U75" s="108" t="s">
        <v>60</v>
      </c>
      <c r="V75" s="108" t="s">
        <v>120</v>
      </c>
      <c r="W75" s="108" t="s">
        <v>124</v>
      </c>
      <c r="X75"/>
      <c r="Y75"/>
      <c r="Z75"/>
      <c r="AA75"/>
      <c r="AB75"/>
      <c r="AC75"/>
      <c r="AD75"/>
      <c r="AE75"/>
      <c r="AF75"/>
      <c r="AG75"/>
    </row>
    <row r="76" spans="2:33" x14ac:dyDescent="0.25">
      <c r="B76" s="129" t="s">
        <v>80</v>
      </c>
      <c r="C76" s="21" t="s">
        <v>25</v>
      </c>
      <c r="D76" s="3">
        <v>1067</v>
      </c>
      <c r="E76" s="3">
        <v>76</v>
      </c>
      <c r="F76" s="3">
        <v>113</v>
      </c>
      <c r="G76" s="3">
        <v>836</v>
      </c>
      <c r="H76" s="3">
        <v>42</v>
      </c>
      <c r="J76" s="3">
        <v>90</v>
      </c>
      <c r="K76" s="3">
        <v>127</v>
      </c>
      <c r="L76" s="3">
        <v>810</v>
      </c>
      <c r="M76" s="3">
        <v>40</v>
      </c>
      <c r="O76" s="3">
        <v>203</v>
      </c>
      <c r="P76" s="3">
        <v>200</v>
      </c>
      <c r="Q76" s="3">
        <v>621</v>
      </c>
      <c r="R76" s="3">
        <v>43</v>
      </c>
      <c r="T76" s="3">
        <v>44</v>
      </c>
      <c r="U76" s="3">
        <v>100</v>
      </c>
      <c r="V76" s="3">
        <v>878</v>
      </c>
      <c r="W76" s="3">
        <v>45</v>
      </c>
      <c r="X76"/>
      <c r="Y76"/>
      <c r="Z76"/>
      <c r="AA76"/>
      <c r="AB76"/>
      <c r="AC76"/>
      <c r="AD76"/>
      <c r="AE76"/>
      <c r="AF76"/>
      <c r="AG76"/>
    </row>
    <row r="77" spans="2:33" x14ac:dyDescent="0.25">
      <c r="B77" s="130"/>
      <c r="C77" s="7" t="s">
        <v>8</v>
      </c>
      <c r="D77" s="3">
        <v>530</v>
      </c>
      <c r="E77" s="5">
        <v>34</v>
      </c>
      <c r="F77" s="5">
        <v>54</v>
      </c>
      <c r="G77" s="5">
        <v>424</v>
      </c>
      <c r="H77" s="5">
        <v>18</v>
      </c>
      <c r="J77" s="5">
        <v>42</v>
      </c>
      <c r="K77" s="5">
        <v>56</v>
      </c>
      <c r="L77" s="5">
        <v>416</v>
      </c>
      <c r="M77" s="5">
        <v>16</v>
      </c>
      <c r="O77" s="5">
        <v>93</v>
      </c>
      <c r="P77" s="5">
        <v>108</v>
      </c>
      <c r="Q77" s="5">
        <v>312</v>
      </c>
      <c r="R77" s="5">
        <v>17</v>
      </c>
      <c r="T77" s="5">
        <v>14</v>
      </c>
      <c r="U77" s="5">
        <v>53</v>
      </c>
      <c r="V77" s="5">
        <v>444</v>
      </c>
      <c r="W77" s="5">
        <v>19</v>
      </c>
      <c r="X77"/>
      <c r="Y77"/>
      <c r="Z77"/>
      <c r="AA77"/>
      <c r="AB77"/>
      <c r="AC77"/>
      <c r="AD77"/>
      <c r="AE77"/>
      <c r="AF77"/>
      <c r="AG77"/>
    </row>
    <row r="78" spans="2:33" x14ac:dyDescent="0.25">
      <c r="B78" s="131"/>
      <c r="C78" s="7" t="s">
        <v>9</v>
      </c>
      <c r="D78" s="3">
        <v>537</v>
      </c>
      <c r="E78" s="5">
        <v>42</v>
      </c>
      <c r="F78" s="5">
        <v>59</v>
      </c>
      <c r="G78" s="5">
        <v>412</v>
      </c>
      <c r="H78" s="5">
        <v>24</v>
      </c>
      <c r="J78" s="5">
        <v>48</v>
      </c>
      <c r="K78" s="5">
        <v>71</v>
      </c>
      <c r="L78" s="5">
        <v>394</v>
      </c>
      <c r="M78" s="5">
        <v>24</v>
      </c>
      <c r="O78" s="5">
        <v>110</v>
      </c>
      <c r="P78" s="5">
        <v>92</v>
      </c>
      <c r="Q78" s="5">
        <v>309</v>
      </c>
      <c r="R78" s="5">
        <v>26</v>
      </c>
      <c r="T78" s="5">
        <v>30</v>
      </c>
      <c r="U78" s="5">
        <v>47</v>
      </c>
      <c r="V78" s="5">
        <v>434</v>
      </c>
      <c r="W78" s="5">
        <v>26</v>
      </c>
      <c r="X78"/>
      <c r="Y78"/>
      <c r="Z78"/>
      <c r="AA78"/>
      <c r="AB78"/>
      <c r="AC78"/>
      <c r="AD78"/>
      <c r="AE78"/>
      <c r="AF78"/>
      <c r="AG78"/>
    </row>
    <row r="79" spans="2:33" ht="15" customHeight="1" x14ac:dyDescent="0.25">
      <c r="B79" s="129" t="s">
        <v>81</v>
      </c>
      <c r="C79" s="7" t="s">
        <v>10</v>
      </c>
      <c r="D79" s="3">
        <v>180</v>
      </c>
      <c r="E79" s="5">
        <v>7</v>
      </c>
      <c r="F79" s="5">
        <v>10</v>
      </c>
      <c r="G79" s="5">
        <v>153</v>
      </c>
      <c r="H79" s="5">
        <v>10</v>
      </c>
      <c r="J79" s="5">
        <v>11</v>
      </c>
      <c r="K79" s="5">
        <v>9</v>
      </c>
      <c r="L79" s="5">
        <v>152</v>
      </c>
      <c r="M79" s="5">
        <v>8</v>
      </c>
      <c r="O79" s="5">
        <v>14</v>
      </c>
      <c r="P79" s="5">
        <v>30</v>
      </c>
      <c r="Q79" s="5">
        <v>127</v>
      </c>
      <c r="R79" s="5">
        <v>9</v>
      </c>
      <c r="T79" s="5">
        <v>3</v>
      </c>
      <c r="U79" s="5">
        <v>17</v>
      </c>
      <c r="V79" s="5">
        <v>154</v>
      </c>
      <c r="W79" s="5">
        <v>6</v>
      </c>
      <c r="X79"/>
      <c r="Y79"/>
      <c r="Z79"/>
      <c r="AA79"/>
      <c r="AB79"/>
      <c r="AC79"/>
      <c r="AD79"/>
      <c r="AE79"/>
      <c r="AF79"/>
      <c r="AG79"/>
    </row>
    <row r="80" spans="2:33" ht="15" customHeight="1" x14ac:dyDescent="0.25">
      <c r="B80" s="130"/>
      <c r="C80" s="7" t="s">
        <v>11</v>
      </c>
      <c r="D80" s="3">
        <v>262</v>
      </c>
      <c r="E80" s="5">
        <v>23</v>
      </c>
      <c r="F80" s="5">
        <v>24</v>
      </c>
      <c r="G80" s="5">
        <v>205</v>
      </c>
      <c r="H80" s="5">
        <v>10</v>
      </c>
      <c r="J80" s="5">
        <v>25</v>
      </c>
      <c r="K80" s="5">
        <v>33</v>
      </c>
      <c r="L80" s="5">
        <v>196</v>
      </c>
      <c r="M80" s="5">
        <v>8</v>
      </c>
      <c r="O80" s="5">
        <v>56</v>
      </c>
      <c r="P80" s="5">
        <v>43</v>
      </c>
      <c r="Q80" s="5">
        <v>154</v>
      </c>
      <c r="R80" s="5">
        <v>9</v>
      </c>
      <c r="T80" s="5">
        <v>11</v>
      </c>
      <c r="U80" s="5">
        <v>27</v>
      </c>
      <c r="V80" s="5">
        <v>212</v>
      </c>
      <c r="W80" s="5">
        <v>12</v>
      </c>
      <c r="X80"/>
      <c r="Y80"/>
      <c r="Z80"/>
      <c r="AA80"/>
      <c r="AB80"/>
      <c r="AC80"/>
      <c r="AD80"/>
      <c r="AE80"/>
      <c r="AF80"/>
      <c r="AG80"/>
    </row>
    <row r="81" spans="2:33" ht="15" customHeight="1" x14ac:dyDescent="0.25">
      <c r="B81" s="130"/>
      <c r="C81" s="7" t="s">
        <v>12</v>
      </c>
      <c r="D81" s="3">
        <v>307</v>
      </c>
      <c r="E81" s="5">
        <v>24</v>
      </c>
      <c r="F81" s="5">
        <v>38</v>
      </c>
      <c r="G81" s="5">
        <v>234</v>
      </c>
      <c r="H81" s="5">
        <v>11</v>
      </c>
      <c r="J81" s="5">
        <v>26</v>
      </c>
      <c r="K81" s="5">
        <v>45</v>
      </c>
      <c r="L81" s="5">
        <v>226</v>
      </c>
      <c r="M81" s="5">
        <v>10</v>
      </c>
      <c r="O81" s="5">
        <v>78</v>
      </c>
      <c r="P81" s="5">
        <v>56</v>
      </c>
      <c r="Q81" s="5">
        <v>162</v>
      </c>
      <c r="R81" s="5">
        <v>11</v>
      </c>
      <c r="T81" s="5">
        <v>19</v>
      </c>
      <c r="U81" s="5">
        <v>35</v>
      </c>
      <c r="V81" s="5">
        <v>241</v>
      </c>
      <c r="W81" s="5">
        <v>12</v>
      </c>
      <c r="X81"/>
      <c r="Y81"/>
      <c r="Z81"/>
      <c r="AA81"/>
      <c r="AB81"/>
      <c r="AC81"/>
      <c r="AD81"/>
      <c r="AE81"/>
      <c r="AF81"/>
      <c r="AG81"/>
    </row>
    <row r="82" spans="2:33" ht="15" customHeight="1" x14ac:dyDescent="0.25">
      <c r="B82" s="131"/>
      <c r="C82" s="7" t="s">
        <v>13</v>
      </c>
      <c r="D82" s="3">
        <v>318</v>
      </c>
      <c r="E82" s="5">
        <v>22</v>
      </c>
      <c r="F82" s="5">
        <v>41</v>
      </c>
      <c r="G82" s="5">
        <v>244</v>
      </c>
      <c r="H82" s="5">
        <v>11</v>
      </c>
      <c r="J82" s="5">
        <v>28</v>
      </c>
      <c r="K82" s="5">
        <v>40</v>
      </c>
      <c r="L82" s="5">
        <v>236</v>
      </c>
      <c r="M82" s="5">
        <v>14</v>
      </c>
      <c r="O82" s="5">
        <v>55</v>
      </c>
      <c r="P82" s="5">
        <v>71</v>
      </c>
      <c r="Q82" s="5">
        <v>178</v>
      </c>
      <c r="R82" s="5">
        <v>14</v>
      </c>
      <c r="T82" s="5">
        <v>11</v>
      </c>
      <c r="U82" s="5">
        <v>21</v>
      </c>
      <c r="V82" s="5">
        <v>271</v>
      </c>
      <c r="W82" s="5">
        <v>15</v>
      </c>
      <c r="X82"/>
      <c r="Y82"/>
      <c r="Z82"/>
      <c r="AA82"/>
      <c r="AB82"/>
      <c r="AC82"/>
      <c r="AD82"/>
      <c r="AE82"/>
      <c r="AF82"/>
      <c r="AG82"/>
    </row>
    <row r="83" spans="2:33" ht="15" customHeight="1" x14ac:dyDescent="0.25">
      <c r="B83" s="129" t="s">
        <v>82</v>
      </c>
      <c r="C83" s="7" t="s">
        <v>14</v>
      </c>
      <c r="D83" s="3">
        <v>546</v>
      </c>
      <c r="E83" s="5">
        <v>39</v>
      </c>
      <c r="F83" s="5">
        <v>59</v>
      </c>
      <c r="G83" s="5">
        <v>429</v>
      </c>
      <c r="H83" s="5">
        <v>19</v>
      </c>
      <c r="J83" s="5">
        <v>52</v>
      </c>
      <c r="K83" s="5">
        <v>54</v>
      </c>
      <c r="L83" s="5">
        <v>418</v>
      </c>
      <c r="M83" s="5">
        <v>22</v>
      </c>
      <c r="O83" s="5">
        <v>97</v>
      </c>
      <c r="P83" s="5">
        <v>84</v>
      </c>
      <c r="Q83" s="5">
        <v>339</v>
      </c>
      <c r="R83" s="5">
        <v>26</v>
      </c>
      <c r="T83" s="5">
        <v>22</v>
      </c>
      <c r="U83" s="5">
        <v>35</v>
      </c>
      <c r="V83" s="5">
        <v>466</v>
      </c>
      <c r="W83" s="5">
        <v>23</v>
      </c>
      <c r="X83"/>
      <c r="Y83"/>
      <c r="Z83"/>
      <c r="AA83"/>
      <c r="AB83"/>
      <c r="AC83"/>
      <c r="AD83"/>
      <c r="AE83"/>
      <c r="AF83"/>
      <c r="AG83"/>
    </row>
    <row r="84" spans="2:33" ht="15" customHeight="1" x14ac:dyDescent="0.25">
      <c r="B84" s="130"/>
      <c r="C84" s="7" t="s">
        <v>15</v>
      </c>
      <c r="D84" s="3">
        <v>225</v>
      </c>
      <c r="E84" s="5">
        <v>17</v>
      </c>
      <c r="F84" s="5">
        <v>17</v>
      </c>
      <c r="G84" s="5">
        <v>182</v>
      </c>
      <c r="H84" s="5">
        <v>9</v>
      </c>
      <c r="J84" s="5">
        <v>17</v>
      </c>
      <c r="K84" s="5">
        <v>31</v>
      </c>
      <c r="L84" s="5">
        <v>170</v>
      </c>
      <c r="M84" s="5">
        <v>7</v>
      </c>
      <c r="O84" s="5">
        <v>45</v>
      </c>
      <c r="P84" s="5">
        <v>46</v>
      </c>
      <c r="Q84" s="5">
        <v>128</v>
      </c>
      <c r="R84" s="5">
        <v>6</v>
      </c>
      <c r="T84" s="5">
        <v>7</v>
      </c>
      <c r="U84" s="5">
        <v>26</v>
      </c>
      <c r="V84" s="5">
        <v>185</v>
      </c>
      <c r="W84" s="5">
        <v>7</v>
      </c>
      <c r="X84"/>
      <c r="Y84"/>
      <c r="Z84"/>
      <c r="AA84"/>
      <c r="AB84"/>
      <c r="AC84"/>
      <c r="AD84"/>
      <c r="AE84"/>
      <c r="AF84"/>
      <c r="AG84"/>
    </row>
    <row r="85" spans="2:33" ht="15" customHeight="1" x14ac:dyDescent="0.25">
      <c r="B85" s="130"/>
      <c r="C85" s="7" t="s">
        <v>16</v>
      </c>
      <c r="D85" s="3">
        <v>296</v>
      </c>
      <c r="E85" s="5">
        <v>20</v>
      </c>
      <c r="F85" s="5">
        <v>37</v>
      </c>
      <c r="G85" s="5">
        <v>225</v>
      </c>
      <c r="H85" s="5">
        <v>14</v>
      </c>
      <c r="J85" s="5">
        <v>21</v>
      </c>
      <c r="K85" s="5">
        <v>42</v>
      </c>
      <c r="L85" s="5">
        <v>222</v>
      </c>
      <c r="M85" s="5">
        <v>11</v>
      </c>
      <c r="O85" s="5">
        <v>61</v>
      </c>
      <c r="P85" s="5">
        <v>70</v>
      </c>
      <c r="Q85" s="5">
        <v>154</v>
      </c>
      <c r="R85" s="5">
        <v>11</v>
      </c>
      <c r="T85" s="5">
        <v>15</v>
      </c>
      <c r="U85" s="5">
        <v>39</v>
      </c>
      <c r="V85" s="5">
        <v>227</v>
      </c>
      <c r="W85" s="5">
        <v>15</v>
      </c>
      <c r="X85"/>
      <c r="Y85"/>
      <c r="Z85"/>
      <c r="AA85"/>
      <c r="AB85"/>
      <c r="AC85"/>
      <c r="AD85"/>
      <c r="AE85"/>
      <c r="AF85"/>
      <c r="AG85"/>
    </row>
    <row r="86" spans="2:33" ht="15" customHeight="1" x14ac:dyDescent="0.25">
      <c r="B86" s="123" t="s">
        <v>116</v>
      </c>
      <c r="C86" s="7" t="s">
        <v>115</v>
      </c>
      <c r="D86" s="3">
        <v>993</v>
      </c>
      <c r="E86" s="5">
        <v>73</v>
      </c>
      <c r="F86" s="5">
        <v>112</v>
      </c>
      <c r="G86" s="5">
        <v>767</v>
      </c>
      <c r="H86" s="5">
        <v>41</v>
      </c>
      <c r="J86" s="5">
        <v>84</v>
      </c>
      <c r="K86" s="5">
        <v>123</v>
      </c>
      <c r="L86" s="5">
        <v>747</v>
      </c>
      <c r="M86" s="5">
        <v>39</v>
      </c>
      <c r="O86" s="5">
        <v>193</v>
      </c>
      <c r="P86" s="5">
        <v>193</v>
      </c>
      <c r="Q86" s="5">
        <v>566</v>
      </c>
      <c r="R86" s="5">
        <v>41</v>
      </c>
      <c r="T86" s="5">
        <v>39</v>
      </c>
      <c r="U86" s="5">
        <v>98</v>
      </c>
      <c r="V86" s="5">
        <v>812</v>
      </c>
      <c r="W86" s="5">
        <v>44</v>
      </c>
      <c r="X86"/>
      <c r="Y86"/>
      <c r="Z86"/>
      <c r="AA86"/>
      <c r="AB86"/>
      <c r="AC86"/>
      <c r="AD86"/>
      <c r="AE86"/>
      <c r="AF86"/>
      <c r="AG86"/>
    </row>
    <row r="87" spans="2:33" ht="15" customHeight="1" x14ac:dyDescent="0.25">
      <c r="B87" s="129" t="s">
        <v>84</v>
      </c>
      <c r="C87" s="7" t="s">
        <v>17</v>
      </c>
      <c r="D87" s="3">
        <v>352</v>
      </c>
      <c r="E87" s="5">
        <v>24</v>
      </c>
      <c r="F87" s="5">
        <v>35</v>
      </c>
      <c r="G87" s="5">
        <v>282</v>
      </c>
      <c r="H87" s="5">
        <v>11</v>
      </c>
      <c r="J87" s="5">
        <v>22</v>
      </c>
      <c r="K87" s="5">
        <v>38</v>
      </c>
      <c r="L87" s="5">
        <v>281</v>
      </c>
      <c r="M87" s="5">
        <v>11</v>
      </c>
      <c r="O87" s="5">
        <v>57</v>
      </c>
      <c r="P87" s="5">
        <v>59</v>
      </c>
      <c r="Q87" s="5">
        <v>225</v>
      </c>
      <c r="R87" s="5">
        <v>11</v>
      </c>
      <c r="T87" s="5">
        <v>14</v>
      </c>
      <c r="U87" s="5">
        <v>27</v>
      </c>
      <c r="V87" s="5">
        <v>298</v>
      </c>
      <c r="W87" s="5">
        <v>13</v>
      </c>
      <c r="X87"/>
      <c r="Y87"/>
      <c r="Z87"/>
      <c r="AA87"/>
      <c r="AB87"/>
      <c r="AC87"/>
      <c r="AD87"/>
      <c r="AE87"/>
      <c r="AF87"/>
      <c r="AG87"/>
    </row>
    <row r="88" spans="2:33" ht="15" customHeight="1" x14ac:dyDescent="0.25">
      <c r="B88" s="130"/>
      <c r="C88" s="7" t="s">
        <v>18</v>
      </c>
      <c r="D88" s="3">
        <v>427</v>
      </c>
      <c r="E88" s="5">
        <v>34</v>
      </c>
      <c r="F88" s="5">
        <v>46</v>
      </c>
      <c r="G88" s="5">
        <v>328</v>
      </c>
      <c r="H88" s="5">
        <v>19</v>
      </c>
      <c r="J88" s="5">
        <v>44</v>
      </c>
      <c r="K88" s="5">
        <v>50</v>
      </c>
      <c r="L88" s="5">
        <v>315</v>
      </c>
      <c r="M88" s="5">
        <v>18</v>
      </c>
      <c r="O88" s="5">
        <v>92</v>
      </c>
      <c r="P88" s="5">
        <v>85</v>
      </c>
      <c r="Q88" s="5">
        <v>229</v>
      </c>
      <c r="R88" s="5">
        <v>21</v>
      </c>
      <c r="T88" s="5">
        <v>15</v>
      </c>
      <c r="U88" s="5">
        <v>49</v>
      </c>
      <c r="V88" s="5">
        <v>345</v>
      </c>
      <c r="W88" s="5">
        <v>18</v>
      </c>
      <c r="X88"/>
      <c r="Y88"/>
      <c r="Z88"/>
      <c r="AA88"/>
      <c r="AB88"/>
      <c r="AC88"/>
      <c r="AD88"/>
      <c r="AE88"/>
      <c r="AF88"/>
      <c r="AG88"/>
    </row>
    <row r="89" spans="2:33" ht="15" customHeight="1" x14ac:dyDescent="0.25">
      <c r="B89" s="131"/>
      <c r="C89" s="7" t="s">
        <v>19</v>
      </c>
      <c r="D89" s="3">
        <v>288</v>
      </c>
      <c r="E89" s="5">
        <v>18</v>
      </c>
      <c r="F89" s="5">
        <v>32</v>
      </c>
      <c r="G89" s="5">
        <v>226</v>
      </c>
      <c r="H89" s="5">
        <v>12</v>
      </c>
      <c r="J89" s="5">
        <v>24</v>
      </c>
      <c r="K89" s="5">
        <v>39</v>
      </c>
      <c r="L89" s="5">
        <v>214</v>
      </c>
      <c r="M89" s="5">
        <v>11</v>
      </c>
      <c r="O89" s="5">
        <v>54</v>
      </c>
      <c r="P89" s="5">
        <v>56</v>
      </c>
      <c r="Q89" s="5">
        <v>167</v>
      </c>
      <c r="R89" s="5">
        <v>11</v>
      </c>
      <c r="T89" s="5">
        <v>15</v>
      </c>
      <c r="U89" s="5">
        <v>24</v>
      </c>
      <c r="V89" s="5">
        <v>235</v>
      </c>
      <c r="W89" s="5">
        <v>14</v>
      </c>
      <c r="X89"/>
      <c r="Y89"/>
      <c r="Z89"/>
      <c r="AA89"/>
      <c r="AB89"/>
      <c r="AC89"/>
      <c r="AD89"/>
      <c r="AE89"/>
      <c r="AF89"/>
      <c r="AG89"/>
    </row>
    <row r="90" spans="2:33" x14ac:dyDescent="0.25">
      <c r="B90" s="129" t="s">
        <v>83</v>
      </c>
      <c r="C90" s="7" t="s">
        <v>20</v>
      </c>
      <c r="D90" s="3">
        <v>227</v>
      </c>
      <c r="E90" s="5">
        <v>12</v>
      </c>
      <c r="F90" s="5">
        <v>27</v>
      </c>
      <c r="G90" s="5">
        <v>181</v>
      </c>
      <c r="H90" s="5">
        <v>7</v>
      </c>
      <c r="J90" s="5">
        <v>11</v>
      </c>
      <c r="K90" s="5">
        <v>28</v>
      </c>
      <c r="L90" s="5">
        <v>180</v>
      </c>
      <c r="M90" s="5">
        <v>8</v>
      </c>
      <c r="O90" s="5">
        <v>45</v>
      </c>
      <c r="P90" s="5">
        <v>41</v>
      </c>
      <c r="Q90" s="5">
        <v>131</v>
      </c>
      <c r="R90" s="5">
        <v>10</v>
      </c>
      <c r="T90" s="5">
        <v>11</v>
      </c>
      <c r="U90" s="5">
        <v>25</v>
      </c>
      <c r="V90" s="5">
        <v>181</v>
      </c>
      <c r="W90" s="5">
        <v>10</v>
      </c>
      <c r="X90"/>
      <c r="Y90"/>
      <c r="Z90"/>
      <c r="AA90"/>
      <c r="AB90"/>
      <c r="AC90"/>
      <c r="AD90"/>
      <c r="AE90"/>
      <c r="AF90"/>
      <c r="AG90"/>
    </row>
    <row r="91" spans="2:33" x14ac:dyDescent="0.25">
      <c r="B91" s="130"/>
      <c r="C91" s="7" t="s">
        <v>21</v>
      </c>
      <c r="D91" s="3">
        <v>327</v>
      </c>
      <c r="E91" s="5">
        <v>20</v>
      </c>
      <c r="F91" s="5">
        <v>34</v>
      </c>
      <c r="G91" s="5">
        <v>257</v>
      </c>
      <c r="H91" s="5">
        <v>16</v>
      </c>
      <c r="J91" s="5">
        <v>25</v>
      </c>
      <c r="K91" s="5">
        <v>37</v>
      </c>
      <c r="L91" s="5">
        <v>251</v>
      </c>
      <c r="M91" s="5">
        <v>14</v>
      </c>
      <c r="O91" s="5">
        <v>71</v>
      </c>
      <c r="P91" s="5">
        <v>65</v>
      </c>
      <c r="Q91" s="5">
        <v>176</v>
      </c>
      <c r="R91" s="5">
        <v>15</v>
      </c>
      <c r="T91" s="5">
        <v>11</v>
      </c>
      <c r="U91" s="5">
        <v>31</v>
      </c>
      <c r="V91" s="5">
        <v>268</v>
      </c>
      <c r="W91" s="5">
        <v>17</v>
      </c>
      <c r="X91"/>
      <c r="Y91"/>
      <c r="Z91"/>
      <c r="AA91"/>
      <c r="AB91"/>
      <c r="AC91"/>
      <c r="AD91"/>
      <c r="AE91"/>
      <c r="AF91"/>
      <c r="AG91"/>
    </row>
    <row r="92" spans="2:33" x14ac:dyDescent="0.25">
      <c r="B92" s="130"/>
      <c r="C92" s="7" t="s">
        <v>22</v>
      </c>
      <c r="D92" s="3">
        <v>242</v>
      </c>
      <c r="E92" s="5">
        <v>17</v>
      </c>
      <c r="F92" s="5">
        <v>20</v>
      </c>
      <c r="G92" s="5">
        <v>200</v>
      </c>
      <c r="H92" s="5">
        <v>5</v>
      </c>
      <c r="J92" s="5">
        <v>19</v>
      </c>
      <c r="K92" s="5">
        <v>30</v>
      </c>
      <c r="L92" s="5">
        <v>187</v>
      </c>
      <c r="M92" s="5">
        <v>6</v>
      </c>
      <c r="O92" s="5">
        <v>41</v>
      </c>
      <c r="P92" s="5">
        <v>47</v>
      </c>
      <c r="Q92" s="5">
        <v>147</v>
      </c>
      <c r="R92" s="5">
        <v>7</v>
      </c>
      <c r="T92" s="5">
        <v>13</v>
      </c>
      <c r="U92" s="5">
        <v>13</v>
      </c>
      <c r="V92" s="5">
        <v>209</v>
      </c>
      <c r="W92" s="5">
        <v>7</v>
      </c>
      <c r="X92"/>
      <c r="Y92"/>
      <c r="Z92"/>
      <c r="AA92"/>
      <c r="AB92"/>
      <c r="AC92"/>
      <c r="AD92"/>
      <c r="AE92"/>
      <c r="AF92"/>
      <c r="AG92"/>
    </row>
    <row r="93" spans="2:33" x14ac:dyDescent="0.25">
      <c r="B93" s="131"/>
      <c r="C93" s="7" t="s">
        <v>23</v>
      </c>
      <c r="D93" s="3">
        <v>271</v>
      </c>
      <c r="E93" s="5">
        <v>27</v>
      </c>
      <c r="F93" s="5">
        <v>32</v>
      </c>
      <c r="G93" s="5">
        <v>198</v>
      </c>
      <c r="H93" s="5">
        <v>14</v>
      </c>
      <c r="J93" s="5">
        <v>35</v>
      </c>
      <c r="K93" s="5">
        <v>32</v>
      </c>
      <c r="L93" s="5">
        <v>192</v>
      </c>
      <c r="M93" s="5">
        <v>12</v>
      </c>
      <c r="O93" s="5">
        <v>46</v>
      </c>
      <c r="P93" s="5">
        <v>47</v>
      </c>
      <c r="Q93" s="5">
        <v>167</v>
      </c>
      <c r="R93" s="5">
        <v>11</v>
      </c>
      <c r="T93" s="5">
        <v>9</v>
      </c>
      <c r="U93" s="5">
        <v>31</v>
      </c>
      <c r="V93" s="5"/>
      <c r="W93" s="5">
        <v>11</v>
      </c>
      <c r="X93"/>
      <c r="Y93"/>
      <c r="Z93"/>
      <c r="AA93"/>
      <c r="AB93"/>
      <c r="AC93"/>
      <c r="AD93"/>
      <c r="AE93"/>
      <c r="AF93"/>
      <c r="AG93"/>
    </row>
  </sheetData>
  <mergeCells count="40">
    <mergeCell ref="T51:W51"/>
    <mergeCell ref="B53:B55"/>
    <mergeCell ref="B51:C52"/>
    <mergeCell ref="B7:B9"/>
    <mergeCell ref="D28:H28"/>
    <mergeCell ref="J28:M28"/>
    <mergeCell ref="O28:R28"/>
    <mergeCell ref="T28:W28"/>
    <mergeCell ref="B37:B39"/>
    <mergeCell ref="B41:B43"/>
    <mergeCell ref="B44:B47"/>
    <mergeCell ref="B30:B32"/>
    <mergeCell ref="J5:M5"/>
    <mergeCell ref="O5:R5"/>
    <mergeCell ref="T5:W5"/>
    <mergeCell ref="B33:B36"/>
    <mergeCell ref="B10:B13"/>
    <mergeCell ref="B14:B16"/>
    <mergeCell ref="B18:B20"/>
    <mergeCell ref="B21:B24"/>
    <mergeCell ref="B28:C29"/>
    <mergeCell ref="B5:C6"/>
    <mergeCell ref="D5:H5"/>
    <mergeCell ref="B64:B66"/>
    <mergeCell ref="B67:B70"/>
    <mergeCell ref="J51:M51"/>
    <mergeCell ref="O51:R51"/>
    <mergeCell ref="B60:B62"/>
    <mergeCell ref="B56:B59"/>
    <mergeCell ref="D51:H51"/>
    <mergeCell ref="B74:C75"/>
    <mergeCell ref="D74:H74"/>
    <mergeCell ref="J74:M74"/>
    <mergeCell ref="O74:R74"/>
    <mergeCell ref="T74:W74"/>
    <mergeCell ref="B90:B93"/>
    <mergeCell ref="B76:B78"/>
    <mergeCell ref="B79:B82"/>
    <mergeCell ref="B83:B85"/>
    <mergeCell ref="B87:B89"/>
  </mergeCells>
  <conditionalFormatting sqref="E76:H76">
    <cfRule type="cellIs" dxfId="10" priority="5" operator="lessThan">
      <formula>10</formula>
    </cfRule>
  </conditionalFormatting>
  <conditionalFormatting sqref="J76:M76">
    <cfRule type="cellIs" dxfId="9" priority="8" operator="lessThan">
      <formula>10</formula>
    </cfRule>
  </conditionalFormatting>
  <conditionalFormatting sqref="O76:R76">
    <cfRule type="cellIs" dxfId="8" priority="7" operator="lessThan">
      <formula>10</formula>
    </cfRule>
  </conditionalFormatting>
  <conditionalFormatting sqref="T76:W76">
    <cfRule type="cellIs" dxfId="7" priority="6" operator="lessThan">
      <formula>10</formula>
    </cfRule>
  </conditionalFormatting>
  <conditionalFormatting sqref="E77:H93 J77:M93 O77:R93 T77:W93">
    <cfRule type="cellIs" dxfId="6" priority="4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116"/>
  <sheetViews>
    <sheetView showGridLines="0" zoomScaleNormal="100" workbookViewId="0">
      <pane ySplit="3" topLeftCell="A4" activePane="bottomLeft" state="frozen"/>
      <selection pane="bottomLeft"/>
    </sheetView>
  </sheetViews>
  <sheetFormatPr baseColWidth="10" defaultRowHeight="15" x14ac:dyDescent="0.25"/>
  <cols>
    <col min="1" max="1" width="2" style="23" customWidth="1"/>
    <col min="2" max="2" width="15.42578125" style="23" customWidth="1"/>
    <col min="3" max="5" width="11.42578125" style="23"/>
    <col min="6" max="6" width="12.42578125" style="23" customWidth="1"/>
    <col min="7" max="10" width="11.42578125" style="23"/>
    <col min="11" max="11" width="1.85546875" style="23" customWidth="1"/>
    <col min="12" max="17" width="11.42578125" style="23"/>
    <col min="18" max="18" width="2" style="23" customWidth="1"/>
    <col min="19" max="24" width="11.42578125" style="23"/>
    <col min="25" max="25" width="2" style="23" customWidth="1"/>
    <col min="26" max="54" width="11.42578125" style="23"/>
  </cols>
  <sheetData>
    <row r="2" spans="2:54" ht="15.75" x14ac:dyDescent="0.25">
      <c r="B2" s="75" t="s">
        <v>171</v>
      </c>
    </row>
    <row r="3" spans="2:54" x14ac:dyDescent="0.25">
      <c r="B3" s="23" t="s">
        <v>172</v>
      </c>
    </row>
    <row r="5" spans="2:54" ht="24" customHeight="1" x14ac:dyDescent="0.25">
      <c r="B5" s="176" t="s">
        <v>102</v>
      </c>
      <c r="C5" s="176"/>
      <c r="D5" s="175" t="s">
        <v>174</v>
      </c>
      <c r="E5" s="175" t="s">
        <v>175</v>
      </c>
      <c r="F5" s="175" t="s">
        <v>176</v>
      </c>
      <c r="G5" s="175" t="s">
        <v>177</v>
      </c>
      <c r="H5" s="41"/>
      <c r="I5" s="41"/>
    </row>
    <row r="6" spans="2:54" ht="24" customHeight="1" x14ac:dyDescent="0.25">
      <c r="B6" s="176"/>
      <c r="C6" s="176"/>
      <c r="D6" s="175"/>
      <c r="E6" s="175"/>
      <c r="F6" s="175"/>
      <c r="G6" s="175"/>
      <c r="H6" s="41"/>
      <c r="I6" s="41"/>
    </row>
    <row r="7" spans="2:54" ht="12.75" customHeight="1" x14ac:dyDescent="0.25">
      <c r="B7" s="144" t="s">
        <v>80</v>
      </c>
      <c r="C7" s="76" t="s">
        <v>25</v>
      </c>
      <c r="D7" s="83">
        <v>8.1331756266956514</v>
      </c>
      <c r="E7" s="83">
        <v>6.3005644608717439</v>
      </c>
      <c r="F7" s="83">
        <v>6.5795747909433242</v>
      </c>
      <c r="G7" s="83">
        <v>8.5507191959241435</v>
      </c>
      <c r="H7" s="41"/>
      <c r="P7" s="82"/>
      <c r="Q7" s="41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2:54" ht="12.75" customHeight="1" x14ac:dyDescent="0.25">
      <c r="B8" s="144"/>
      <c r="C8" s="4" t="s">
        <v>8</v>
      </c>
      <c r="D8" s="83">
        <v>8.1315970343893387</v>
      </c>
      <c r="E8" s="83">
        <v>6.2521777559889795</v>
      </c>
      <c r="F8" s="83">
        <v>6.6961687811486517</v>
      </c>
      <c r="G8" s="83">
        <v>8.3813713964482481</v>
      </c>
      <c r="H8" s="82"/>
      <c r="P8" s="82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</row>
    <row r="9" spans="2:54" ht="12.75" customHeight="1" x14ac:dyDescent="0.25">
      <c r="B9" s="144"/>
      <c r="C9" s="4" t="s">
        <v>9</v>
      </c>
      <c r="D9" s="83">
        <v>8.1347060565666425</v>
      </c>
      <c r="E9" s="83">
        <v>6.3475594493033931</v>
      </c>
      <c r="F9" s="83">
        <v>6.4649224531568104</v>
      </c>
      <c r="G9" s="83">
        <v>8.7123968522134501</v>
      </c>
      <c r="H9" s="82"/>
      <c r="P9" s="82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2:54" ht="12.75" customHeight="1" x14ac:dyDescent="0.25">
      <c r="B10" s="144" t="s">
        <v>81</v>
      </c>
      <c r="C10" s="4" t="s">
        <v>10</v>
      </c>
      <c r="D10" s="83">
        <v>8.7786604142180753</v>
      </c>
      <c r="E10" s="83">
        <v>7.0643446873570888</v>
      </c>
      <c r="F10" s="83">
        <v>7.6247149719622689</v>
      </c>
      <c r="G10" s="83">
        <v>8.8404683576209795</v>
      </c>
      <c r="H10" s="82"/>
      <c r="P10" s="82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2:54" ht="12.75" customHeight="1" x14ac:dyDescent="0.25">
      <c r="B11" s="144"/>
      <c r="C11" s="4" t="s">
        <v>11</v>
      </c>
      <c r="D11" s="83">
        <v>8.3068266463816638</v>
      </c>
      <c r="E11" s="83">
        <v>6.5732435289537081</v>
      </c>
      <c r="F11" s="83">
        <v>6.81615333132142</v>
      </c>
      <c r="G11" s="83">
        <v>8.5453119756626581</v>
      </c>
      <c r="H11" s="82"/>
      <c r="P11" s="82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2:54" ht="12.75" customHeight="1" x14ac:dyDescent="0.25">
      <c r="B12" s="144"/>
      <c r="C12" s="4" t="s">
        <v>12</v>
      </c>
      <c r="D12" s="83">
        <v>8.0645991612103813</v>
      </c>
      <c r="E12" s="83">
        <v>5.8949781526009088</v>
      </c>
      <c r="F12" s="83">
        <v>6.3431845326265712</v>
      </c>
      <c r="G12" s="83">
        <v>8.8677098627842028</v>
      </c>
      <c r="H12" s="82"/>
      <c r="P12" s="8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2:54" ht="12.75" customHeight="1" x14ac:dyDescent="0.25">
      <c r="B13" s="144"/>
      <c r="C13" s="4" t="s">
        <v>13</v>
      </c>
      <c r="D13" s="83">
        <v>7.6530730118799299</v>
      </c>
      <c r="E13" s="83">
        <v>5.9891441842602351</v>
      </c>
      <c r="F13" s="83">
        <v>5.9764050453289936</v>
      </c>
      <c r="G13" s="83">
        <v>8.0998660306163099</v>
      </c>
      <c r="H13" s="82"/>
      <c r="P13" s="82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2:54" ht="12.75" customHeight="1" x14ac:dyDescent="0.25">
      <c r="B14" s="144" t="s">
        <v>82</v>
      </c>
      <c r="C14" s="4" t="s">
        <v>14</v>
      </c>
      <c r="D14" s="83">
        <v>8.0395537498698513</v>
      </c>
      <c r="E14" s="83">
        <v>6.4321782523034239</v>
      </c>
      <c r="F14" s="83">
        <v>6.4378316383804348</v>
      </c>
      <c r="G14" s="83">
        <v>8.3172837354068569</v>
      </c>
      <c r="H14" s="82"/>
      <c r="P14" s="82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2:54" ht="12.75" customHeight="1" x14ac:dyDescent="0.25">
      <c r="B15" s="144"/>
      <c r="C15" s="4" t="s">
        <v>15</v>
      </c>
      <c r="D15" s="83">
        <v>8.2891883053961806</v>
      </c>
      <c r="E15" s="83">
        <v>6.4284095536682369</v>
      </c>
      <c r="F15" s="83">
        <v>6.5674076928713161</v>
      </c>
      <c r="G15" s="83">
        <v>8.8456625532845212</v>
      </c>
      <c r="H15" s="82"/>
      <c r="P15" s="82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2:54" ht="12.75" customHeight="1" x14ac:dyDescent="0.25">
      <c r="B16" s="144"/>
      <c r="C16" s="4" t="s">
        <v>16</v>
      </c>
      <c r="D16" s="83">
        <v>8.1851571466018473</v>
      </c>
      <c r="E16" s="83">
        <v>5.9919718987511654</v>
      </c>
      <c r="F16" s="83">
        <v>6.8252269276168356</v>
      </c>
      <c r="G16" s="83">
        <v>8.7481506047293252</v>
      </c>
      <c r="H16" s="82"/>
      <c r="P16" s="82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2:55" ht="12.75" customHeight="1" x14ac:dyDescent="0.25">
      <c r="B17" s="123" t="s">
        <v>116</v>
      </c>
      <c r="C17" s="4" t="s">
        <v>115</v>
      </c>
      <c r="D17" s="83">
        <v>8.0761648841133606</v>
      </c>
      <c r="E17" s="83">
        <v>6.2483286386629384</v>
      </c>
      <c r="F17" s="83">
        <v>6.5045060783185029</v>
      </c>
      <c r="G17" s="83">
        <v>8.6326998909573422</v>
      </c>
      <c r="H17" s="82"/>
      <c r="P17" s="82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2:55" ht="12.75" customHeight="1" x14ac:dyDescent="0.25">
      <c r="B18" s="144" t="s">
        <v>84</v>
      </c>
      <c r="C18" s="4" t="s">
        <v>17</v>
      </c>
      <c r="D18" s="83">
        <v>8.1914763841539973</v>
      </c>
      <c r="E18" s="83">
        <v>6.3905383733150085</v>
      </c>
      <c r="F18" s="83">
        <v>6.53596352142167</v>
      </c>
      <c r="G18" s="83">
        <v>8.4227644124794736</v>
      </c>
      <c r="H18" s="82"/>
      <c r="P18" s="82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2:55" ht="12.75" customHeight="1" x14ac:dyDescent="0.25">
      <c r="B19" s="144"/>
      <c r="C19" s="4" t="s">
        <v>18</v>
      </c>
      <c r="D19" s="83">
        <v>7.8886373099607674</v>
      </c>
      <c r="E19" s="83">
        <v>6.0974505318479331</v>
      </c>
      <c r="F19" s="83">
        <v>6.2620831765327969</v>
      </c>
      <c r="G19" s="83">
        <v>8.4893726779767853</v>
      </c>
      <c r="H19" s="82"/>
      <c r="P19" s="82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2:55" ht="12.75" customHeight="1" x14ac:dyDescent="0.25">
      <c r="B20" s="144"/>
      <c r="C20" s="4" t="s">
        <v>19</v>
      </c>
      <c r="D20" s="83">
        <v>8.2610281682435804</v>
      </c>
      <c r="E20" s="83">
        <v>6.3976118264135211</v>
      </c>
      <c r="F20" s="83">
        <v>6.7781677436537073</v>
      </c>
      <c r="G20" s="83">
        <v>8.6179847830387928</v>
      </c>
      <c r="H20" s="82"/>
      <c r="P20" s="82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2:55" ht="12.75" customHeight="1" x14ac:dyDescent="0.25">
      <c r="B21" s="129" t="s">
        <v>83</v>
      </c>
      <c r="C21" s="4" t="s">
        <v>20</v>
      </c>
      <c r="D21" s="83">
        <v>8.0137749287834161</v>
      </c>
      <c r="E21" s="83">
        <v>5.8674835735327378</v>
      </c>
      <c r="F21" s="83">
        <v>6.280476055430964</v>
      </c>
      <c r="G21" s="83">
        <v>8.5759085806658426</v>
      </c>
      <c r="H21" s="82"/>
      <c r="P21" s="82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2:55" ht="12.75" customHeight="1" x14ac:dyDescent="0.25">
      <c r="B22" s="130"/>
      <c r="C22" s="4" t="s">
        <v>21</v>
      </c>
      <c r="D22" s="83">
        <v>8.2300585815101996</v>
      </c>
      <c r="E22" s="83">
        <v>6.0805681973701109</v>
      </c>
      <c r="F22" s="83">
        <v>6.7487637310888795</v>
      </c>
      <c r="G22" s="83">
        <v>8.6212862130449501</v>
      </c>
      <c r="H22" s="82"/>
      <c r="P22" s="8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2:55" ht="12.75" customHeight="1" x14ac:dyDescent="0.25">
      <c r="B23" s="130"/>
      <c r="C23" s="4" t="s">
        <v>22</v>
      </c>
      <c r="D23" s="83">
        <v>8.4368179955760123</v>
      </c>
      <c r="E23" s="83">
        <v>6.7815884526609596</v>
      </c>
      <c r="F23" s="83">
        <v>6.8966667913269308</v>
      </c>
      <c r="G23" s="83">
        <v>8.4665873567039451</v>
      </c>
      <c r="H23" s="82"/>
      <c r="P23" s="82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2:55" ht="12.75" customHeight="1" x14ac:dyDescent="0.25">
      <c r="B24" s="131"/>
      <c r="C24" s="4" t="s">
        <v>23</v>
      </c>
      <c r="D24" s="83">
        <v>7.8104217399282367</v>
      </c>
      <c r="E24" s="83">
        <v>6.8174752678618802</v>
      </c>
      <c r="F24" s="83">
        <v>6.1677942690178522</v>
      </c>
      <c r="G24" s="83">
        <v>8.4026769636046019</v>
      </c>
      <c r="H24" s="82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2:55" ht="12.75" customHeight="1" x14ac:dyDescent="0.25"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2:55" ht="12.75" customHeight="1" x14ac:dyDescent="0.25"/>
    <row r="27" spans="2:55" ht="12.75" customHeight="1" x14ac:dyDescent="0.25"/>
    <row r="28" spans="2:55" ht="12.75" customHeight="1" x14ac:dyDescent="0.25">
      <c r="B28" s="140" t="s">
        <v>85</v>
      </c>
      <c r="C28" s="159"/>
      <c r="D28" s="171" t="s">
        <v>125</v>
      </c>
      <c r="E28" s="172"/>
      <c r="F28" s="172"/>
      <c r="G28" s="172"/>
      <c r="H28" s="172"/>
      <c r="I28" s="172"/>
      <c r="J28" s="173"/>
      <c r="K28" s="42"/>
      <c r="L28" s="174" t="s">
        <v>95</v>
      </c>
      <c r="M28" s="174"/>
      <c r="N28" s="174"/>
      <c r="O28" s="174"/>
      <c r="P28" s="174"/>
      <c r="Q28" s="174"/>
      <c r="R28" s="42"/>
      <c r="S28" s="174" t="s">
        <v>96</v>
      </c>
      <c r="T28" s="174"/>
      <c r="U28" s="174"/>
      <c r="V28" s="174"/>
      <c r="W28" s="174"/>
      <c r="X28" s="174"/>
      <c r="Y28" s="42"/>
      <c r="Z28" s="174" t="s">
        <v>126</v>
      </c>
      <c r="AA28" s="174"/>
      <c r="AB28" s="174"/>
      <c r="AC28" s="174"/>
      <c r="AD28" s="174"/>
      <c r="AE28" s="174"/>
      <c r="BC28" s="2"/>
    </row>
    <row r="29" spans="2:55" ht="44.1" customHeight="1" x14ac:dyDescent="0.25">
      <c r="B29" s="142"/>
      <c r="C29" s="160"/>
      <c r="D29" s="80" t="s">
        <v>25</v>
      </c>
      <c r="E29" s="63" t="s">
        <v>63</v>
      </c>
      <c r="F29" s="63" t="s">
        <v>64</v>
      </c>
      <c r="G29" s="63" t="s">
        <v>65</v>
      </c>
      <c r="H29" s="63" t="s">
        <v>66</v>
      </c>
      <c r="I29" s="63" t="s">
        <v>67</v>
      </c>
      <c r="J29" s="63" t="s">
        <v>24</v>
      </c>
      <c r="L29" s="63" t="s">
        <v>63</v>
      </c>
      <c r="M29" s="63" t="s">
        <v>64</v>
      </c>
      <c r="N29" s="63" t="s">
        <v>65</v>
      </c>
      <c r="O29" s="63" t="s">
        <v>66</v>
      </c>
      <c r="P29" s="63" t="s">
        <v>67</v>
      </c>
      <c r="Q29" s="63" t="s">
        <v>24</v>
      </c>
      <c r="S29" s="63" t="s">
        <v>63</v>
      </c>
      <c r="T29" s="63" t="s">
        <v>64</v>
      </c>
      <c r="U29" s="63" t="s">
        <v>65</v>
      </c>
      <c r="V29" s="63" t="s">
        <v>66</v>
      </c>
      <c r="W29" s="63" t="s">
        <v>67</v>
      </c>
      <c r="X29" s="63" t="s">
        <v>24</v>
      </c>
      <c r="Z29" s="63" t="s">
        <v>63</v>
      </c>
      <c r="AA29" s="63" t="s">
        <v>64</v>
      </c>
      <c r="AB29" s="63" t="s">
        <v>65</v>
      </c>
      <c r="AC29" s="63" t="s">
        <v>66</v>
      </c>
      <c r="AD29" s="63" t="s">
        <v>67</v>
      </c>
      <c r="AE29" s="63" t="s">
        <v>24</v>
      </c>
      <c r="BC29" s="2"/>
    </row>
    <row r="30" spans="2:55" ht="12.75" customHeight="1" x14ac:dyDescent="0.25">
      <c r="B30" s="129" t="s">
        <v>80</v>
      </c>
      <c r="C30" s="21" t="s">
        <v>25</v>
      </c>
      <c r="D30" s="3">
        <v>552974.99999999977</v>
      </c>
      <c r="E30" s="3">
        <v>12155.347369555107</v>
      </c>
      <c r="F30" s="3">
        <v>11870.682056505586</v>
      </c>
      <c r="G30" s="3">
        <v>72883.391964597118</v>
      </c>
      <c r="H30" s="3">
        <v>174948.29209641399</v>
      </c>
      <c r="I30" s="3">
        <v>260474.34793968487</v>
      </c>
      <c r="J30" s="3">
        <v>20642.938573243049</v>
      </c>
      <c r="L30" s="3">
        <v>63786.878221460312</v>
      </c>
      <c r="M30" s="3">
        <v>56965.516566302605</v>
      </c>
      <c r="N30" s="3">
        <v>138383.17700685959</v>
      </c>
      <c r="O30" s="3">
        <v>127112.0519042103</v>
      </c>
      <c r="P30" s="3">
        <v>138152.05575923901</v>
      </c>
      <c r="Q30" s="3">
        <v>28575.320541927955</v>
      </c>
      <c r="S30" s="3">
        <v>62465.252211986488</v>
      </c>
      <c r="T30" s="3">
        <v>41956.055995475101</v>
      </c>
      <c r="U30" s="3">
        <v>121403.35322493117</v>
      </c>
      <c r="V30" s="3">
        <v>116588.25913802395</v>
      </c>
      <c r="W30" s="3">
        <v>170491.7387861879</v>
      </c>
      <c r="X30" s="3">
        <v>40070.340643395102</v>
      </c>
      <c r="Z30" s="3">
        <v>14239.757667006195</v>
      </c>
      <c r="AA30" s="3">
        <v>13079.748988988309</v>
      </c>
      <c r="AB30" s="3">
        <v>59759.604839140906</v>
      </c>
      <c r="AC30" s="3">
        <v>96669.285316850292</v>
      </c>
      <c r="AD30" s="3">
        <v>344836.39536425046</v>
      </c>
      <c r="AE30" s="3">
        <v>24390.207823763769</v>
      </c>
      <c r="BC30" s="2"/>
    </row>
    <row r="31" spans="2:55" ht="12.75" customHeight="1" x14ac:dyDescent="0.25">
      <c r="B31" s="130"/>
      <c r="C31" s="7" t="s">
        <v>8</v>
      </c>
      <c r="D31" s="3">
        <v>271601.99999999977</v>
      </c>
      <c r="E31" s="5">
        <v>7620.66842105263</v>
      </c>
      <c r="F31" s="5">
        <v>5187.6581196581201</v>
      </c>
      <c r="G31" s="5">
        <v>29320.450089968504</v>
      </c>
      <c r="H31" s="5">
        <v>90045.905192468272</v>
      </c>
      <c r="I31" s="5">
        <v>129868.12187359412</v>
      </c>
      <c r="J31" s="5">
        <v>9559.1963032581352</v>
      </c>
      <c r="L31" s="5">
        <v>28394.159838699296</v>
      </c>
      <c r="M31" s="5">
        <v>26399.530645524053</v>
      </c>
      <c r="N31" s="5">
        <v>79244.215158087507</v>
      </c>
      <c r="O31" s="5">
        <v>59563.652549643339</v>
      </c>
      <c r="P31" s="5">
        <v>64772.517727009792</v>
      </c>
      <c r="Q31" s="5">
        <v>13227.92408103591</v>
      </c>
      <c r="S31" s="5">
        <v>29803.800011246061</v>
      </c>
      <c r="T31" s="5">
        <v>16819.556501831499</v>
      </c>
      <c r="U31" s="5">
        <v>59782.194471756295</v>
      </c>
      <c r="V31" s="5">
        <v>61561.155884904554</v>
      </c>
      <c r="W31" s="5">
        <v>86332.329000385478</v>
      </c>
      <c r="X31" s="5">
        <v>17302.964129875956</v>
      </c>
      <c r="Z31" s="5">
        <v>6485.3912393162391</v>
      </c>
      <c r="AA31" s="5">
        <v>8532.1373176531088</v>
      </c>
      <c r="AB31" s="5">
        <v>30382.299143692569</v>
      </c>
      <c r="AC31" s="5">
        <v>57870.279596426954</v>
      </c>
      <c r="AD31" s="5">
        <v>154898.40772443934</v>
      </c>
      <c r="AE31" s="5">
        <v>13433.484978471804</v>
      </c>
      <c r="BC31" s="2"/>
    </row>
    <row r="32" spans="2:55" ht="12.75" customHeight="1" x14ac:dyDescent="0.25">
      <c r="B32" s="131"/>
      <c r="C32" s="7" t="s">
        <v>9</v>
      </c>
      <c r="D32" s="3">
        <v>281372.99999999994</v>
      </c>
      <c r="E32" s="5" t="s">
        <v>117</v>
      </c>
      <c r="F32" s="5">
        <v>6683.0239368474668</v>
      </c>
      <c r="G32" s="5">
        <v>43562.941874628617</v>
      </c>
      <c r="H32" s="5">
        <v>84902.38690394572</v>
      </c>
      <c r="I32" s="5">
        <v>130606.22606609073</v>
      </c>
      <c r="J32" s="5">
        <v>11083.742269984914</v>
      </c>
      <c r="L32" s="5">
        <v>35392.718382761013</v>
      </c>
      <c r="M32" s="5">
        <v>30565.985920778552</v>
      </c>
      <c r="N32" s="5">
        <v>59138.961848772095</v>
      </c>
      <c r="O32" s="5">
        <v>67548.399354566965</v>
      </c>
      <c r="P32" s="5">
        <v>73379.538032229204</v>
      </c>
      <c r="Q32" s="5">
        <v>15347.396460892043</v>
      </c>
      <c r="S32" s="5">
        <v>32661.452200740423</v>
      </c>
      <c r="T32" s="5">
        <v>25136.499493643601</v>
      </c>
      <c r="U32" s="5">
        <v>61621.158753174881</v>
      </c>
      <c r="V32" s="5">
        <v>55027.103253119385</v>
      </c>
      <c r="W32" s="5">
        <v>84159.409785802418</v>
      </c>
      <c r="X32" s="5">
        <v>22767.376513519142</v>
      </c>
      <c r="Z32" s="5">
        <v>7754.3664276899563</v>
      </c>
      <c r="AA32" s="5">
        <v>4547.6116713352003</v>
      </c>
      <c r="AB32" s="5">
        <v>29377.305695448336</v>
      </c>
      <c r="AC32" s="5">
        <v>38799.005720423345</v>
      </c>
      <c r="AD32" s="5">
        <v>189937.98763981112</v>
      </c>
      <c r="AE32" s="5">
        <v>10956.722845291963</v>
      </c>
      <c r="BC32" s="2"/>
    </row>
    <row r="33" spans="2:55" ht="12.75" customHeight="1" x14ac:dyDescent="0.25">
      <c r="B33" s="129" t="s">
        <v>81</v>
      </c>
      <c r="C33" s="7" t="s">
        <v>10</v>
      </c>
      <c r="D33" s="3">
        <v>100447.99999999987</v>
      </c>
      <c r="E33" s="5" t="s">
        <v>117</v>
      </c>
      <c r="F33" s="5" t="s">
        <v>117</v>
      </c>
      <c r="G33" s="5">
        <v>7440.2055555555471</v>
      </c>
      <c r="H33" s="5">
        <v>25493.01944444441</v>
      </c>
      <c r="I33" s="5">
        <v>62862.080555555476</v>
      </c>
      <c r="J33" s="5" t="s">
        <v>117</v>
      </c>
      <c r="L33" s="5">
        <v>7221.2305555555431</v>
      </c>
      <c r="M33" s="5">
        <v>14067.527777777754</v>
      </c>
      <c r="N33" s="5">
        <v>14158.011111111091</v>
      </c>
      <c r="O33" s="5">
        <v>21040.927777777757</v>
      </c>
      <c r="P33" s="5">
        <v>37120.738888888845</v>
      </c>
      <c r="Q33" s="5">
        <v>6839.563888888877</v>
      </c>
      <c r="S33" s="5">
        <v>4501.1083333333327</v>
      </c>
      <c r="T33" s="5">
        <v>4732.2499999999973</v>
      </c>
      <c r="U33" s="5">
        <v>16799.677777777753</v>
      </c>
      <c r="V33" s="5">
        <v>22679.588888888855</v>
      </c>
      <c r="W33" s="5">
        <v>42491.852777777713</v>
      </c>
      <c r="X33" s="5">
        <v>9243.5222222222092</v>
      </c>
      <c r="Z33" s="5">
        <v>2330.75</v>
      </c>
      <c r="AA33" s="5" t="s">
        <v>117</v>
      </c>
      <c r="AB33" s="5">
        <v>5577.7277777777726</v>
      </c>
      <c r="AC33" s="5">
        <v>21306.363888888856</v>
      </c>
      <c r="AD33" s="5">
        <v>64514.044444444378</v>
      </c>
      <c r="AE33" s="5">
        <v>5595.0305555555469</v>
      </c>
      <c r="BC33" s="2"/>
    </row>
    <row r="34" spans="2:55" ht="12.75" customHeight="1" x14ac:dyDescent="0.25">
      <c r="B34" s="130"/>
      <c r="C34" s="7" t="s">
        <v>11</v>
      </c>
      <c r="D34" s="3">
        <v>137978</v>
      </c>
      <c r="E34" s="5" t="s">
        <v>117</v>
      </c>
      <c r="F34" s="5" t="s">
        <v>117</v>
      </c>
      <c r="G34" s="5">
        <v>11543.392612942613</v>
      </c>
      <c r="H34" s="5">
        <v>46252.423207056105</v>
      </c>
      <c r="I34" s="5">
        <v>69800.552021078329</v>
      </c>
      <c r="J34" s="5" t="s">
        <v>117</v>
      </c>
      <c r="L34" s="5">
        <v>12235.622604588396</v>
      </c>
      <c r="M34" s="5">
        <v>9015.618589743588</v>
      </c>
      <c r="N34" s="5">
        <v>35679.917696484823</v>
      </c>
      <c r="O34" s="5">
        <v>42892.046296831839</v>
      </c>
      <c r="P34" s="5">
        <v>30248.525428957022</v>
      </c>
      <c r="Q34" s="5">
        <v>7906.2693833943795</v>
      </c>
      <c r="S34" s="5">
        <v>11627.810364051158</v>
      </c>
      <c r="T34" s="5">
        <v>7956.9081196581192</v>
      </c>
      <c r="U34" s="5">
        <v>31771.872408585579</v>
      </c>
      <c r="V34" s="5">
        <v>35919.588821412515</v>
      </c>
      <c r="W34" s="5">
        <v>41310.76244135981</v>
      </c>
      <c r="X34" s="5">
        <v>9391.0578449328423</v>
      </c>
      <c r="Z34" s="5" t="s">
        <v>117</v>
      </c>
      <c r="AA34" s="5" t="s">
        <v>117</v>
      </c>
      <c r="AB34" s="5">
        <v>16262.954977186564</v>
      </c>
      <c r="AC34" s="5">
        <v>20080.861618790575</v>
      </c>
      <c r="AD34" s="5">
        <v>88656.598314696967</v>
      </c>
      <c r="AE34" s="5">
        <v>5258.5715811965802</v>
      </c>
      <c r="BC34" s="2"/>
    </row>
    <row r="35" spans="2:55" ht="12.75" customHeight="1" x14ac:dyDescent="0.25">
      <c r="B35" s="130"/>
      <c r="C35" s="7" t="s">
        <v>12</v>
      </c>
      <c r="D35" s="3">
        <v>147339.99999999991</v>
      </c>
      <c r="E35" s="5" t="s">
        <v>117</v>
      </c>
      <c r="F35" s="5" t="s">
        <v>117</v>
      </c>
      <c r="G35" s="5">
        <v>22794.518588137002</v>
      </c>
      <c r="H35" s="5">
        <v>41326.228780284015</v>
      </c>
      <c r="I35" s="5">
        <v>71092.820676691685</v>
      </c>
      <c r="J35" s="5" t="s">
        <v>117</v>
      </c>
      <c r="L35" s="5">
        <v>26412.044193817866</v>
      </c>
      <c r="M35" s="5">
        <v>15499.206683375103</v>
      </c>
      <c r="N35" s="5">
        <v>29799.035129490381</v>
      </c>
      <c r="O35" s="5">
        <v>30356.039097744339</v>
      </c>
      <c r="P35" s="5">
        <v>39321.782163742653</v>
      </c>
      <c r="Q35" s="5">
        <v>5951.8927318295682</v>
      </c>
      <c r="S35" s="5">
        <v>21522.081954887206</v>
      </c>
      <c r="T35" s="5">
        <v>13836.380952380952</v>
      </c>
      <c r="U35" s="5">
        <v>31969.634670008338</v>
      </c>
      <c r="V35" s="5">
        <v>23926.89523809524</v>
      </c>
      <c r="W35" s="5">
        <v>47942.166040100215</v>
      </c>
      <c r="X35" s="5">
        <v>8142.8411445279798</v>
      </c>
      <c r="Z35" s="5" t="s">
        <v>117</v>
      </c>
      <c r="AA35" s="5" t="s">
        <v>117</v>
      </c>
      <c r="AB35" s="5">
        <v>13056.82765246449</v>
      </c>
      <c r="AC35" s="5">
        <v>17264.464619883038</v>
      </c>
      <c r="AD35" s="5">
        <v>105848.44912280705</v>
      </c>
      <c r="AE35" s="5">
        <v>5453.7713032581396</v>
      </c>
      <c r="BC35" s="2"/>
    </row>
    <row r="36" spans="2:55" ht="12.75" customHeight="1" x14ac:dyDescent="0.25">
      <c r="B36" s="131"/>
      <c r="C36" s="7" t="s">
        <v>13</v>
      </c>
      <c r="D36" s="3">
        <v>167208.99999999994</v>
      </c>
      <c r="E36" s="5">
        <v>4748.7362745098044</v>
      </c>
      <c r="F36" s="5" t="s">
        <v>117</v>
      </c>
      <c r="G36" s="5">
        <v>31105.275207961957</v>
      </c>
      <c r="H36" s="5">
        <v>61876.620664629445</v>
      </c>
      <c r="I36" s="5">
        <v>56718.894686359381</v>
      </c>
      <c r="J36" s="5">
        <v>8207.1397058823513</v>
      </c>
      <c r="L36" s="5">
        <v>17917.980867498503</v>
      </c>
      <c r="M36" s="5">
        <v>18383.163515406155</v>
      </c>
      <c r="N36" s="5">
        <v>58746.213069773345</v>
      </c>
      <c r="O36" s="5">
        <v>32823.038731856373</v>
      </c>
      <c r="P36" s="5">
        <v>31461.009277650443</v>
      </c>
      <c r="Q36" s="5" t="s">
        <v>117</v>
      </c>
      <c r="S36" s="5">
        <v>24814.251559714787</v>
      </c>
      <c r="T36" s="5">
        <v>15430.516923436042</v>
      </c>
      <c r="U36" s="5">
        <v>40862.168368559534</v>
      </c>
      <c r="V36" s="5">
        <v>34062.186189627362</v>
      </c>
      <c r="W36" s="5">
        <v>38746.957526950158</v>
      </c>
      <c r="X36" s="5">
        <v>13292.919431712076</v>
      </c>
      <c r="Z36" s="5">
        <v>4999.3648098633385</v>
      </c>
      <c r="AA36" s="5" t="s">
        <v>117</v>
      </c>
      <c r="AB36" s="5">
        <v>24862.09443171207</v>
      </c>
      <c r="AC36" s="5">
        <v>38017.595189287829</v>
      </c>
      <c r="AD36" s="5">
        <v>85817.303482302043</v>
      </c>
      <c r="AE36" s="5">
        <v>8082.8343837534994</v>
      </c>
      <c r="BC36" s="2"/>
    </row>
    <row r="37" spans="2:55" ht="12.75" customHeight="1" x14ac:dyDescent="0.25">
      <c r="B37" s="129" t="s">
        <v>82</v>
      </c>
      <c r="C37" s="7" t="s">
        <v>14</v>
      </c>
      <c r="D37" s="3">
        <v>279132.65800187935</v>
      </c>
      <c r="E37" s="5">
        <v>9374.1880288957673</v>
      </c>
      <c r="F37" s="5">
        <v>6636.1449685934986</v>
      </c>
      <c r="G37" s="5">
        <v>38946.807043773209</v>
      </c>
      <c r="H37" s="5">
        <v>81743.331116192028</v>
      </c>
      <c r="I37" s="5">
        <v>130292.00911834116</v>
      </c>
      <c r="J37" s="5">
        <v>12140.177726083677</v>
      </c>
      <c r="L37" s="5">
        <v>34183.06418845171</v>
      </c>
      <c r="M37" s="5">
        <v>18864.540589312641</v>
      </c>
      <c r="N37" s="5">
        <v>74057.690554560686</v>
      </c>
      <c r="O37" s="5">
        <v>56357.447557275846</v>
      </c>
      <c r="P37" s="5">
        <v>79819.69014422108</v>
      </c>
      <c r="Q37" s="5">
        <v>15850.224968057388</v>
      </c>
      <c r="S37" s="5">
        <v>35959.158429736752</v>
      </c>
      <c r="T37" s="5">
        <v>19444.384434030017</v>
      </c>
      <c r="U37" s="5">
        <v>63026.263888820125</v>
      </c>
      <c r="V37" s="5">
        <v>56277.980895944413</v>
      </c>
      <c r="W37" s="5">
        <v>82868.457193253911</v>
      </c>
      <c r="X37" s="5">
        <v>21556.413160094096</v>
      </c>
      <c r="Z37" s="5">
        <v>10548.629461877992</v>
      </c>
      <c r="AA37" s="5">
        <v>9459.3793613936814</v>
      </c>
      <c r="AB37" s="5">
        <v>31990.443284424553</v>
      </c>
      <c r="AC37" s="5">
        <v>51360.990306889515</v>
      </c>
      <c r="AD37" s="5">
        <v>163261.73266297686</v>
      </c>
      <c r="AE37" s="5">
        <v>12511.482924316817</v>
      </c>
      <c r="BC37" s="2"/>
    </row>
    <row r="38" spans="2:55" ht="12.75" customHeight="1" x14ac:dyDescent="0.25">
      <c r="B38" s="130"/>
      <c r="C38" s="7" t="s">
        <v>15</v>
      </c>
      <c r="D38" s="3">
        <v>112521.88757161301</v>
      </c>
      <c r="E38" s="5" t="s">
        <v>117</v>
      </c>
      <c r="F38" s="5" t="s">
        <v>117</v>
      </c>
      <c r="G38" s="5">
        <v>14833.548116615058</v>
      </c>
      <c r="H38" s="5">
        <v>38070.367950513515</v>
      </c>
      <c r="I38" s="5">
        <v>52492.910027072976</v>
      </c>
      <c r="J38" s="5" t="s">
        <v>117</v>
      </c>
      <c r="L38" s="5">
        <v>10215.331469699884</v>
      </c>
      <c r="M38" s="5">
        <v>12941.657854099793</v>
      </c>
      <c r="N38" s="5">
        <v>27725.871485867061</v>
      </c>
      <c r="O38" s="5">
        <v>25986.783814834955</v>
      </c>
      <c r="P38" s="5">
        <v>28362.432263350667</v>
      </c>
      <c r="Q38" s="5" t="s">
        <v>117</v>
      </c>
      <c r="S38" s="5">
        <v>14704.932954841848</v>
      </c>
      <c r="T38" s="5">
        <v>8103.5640720390738</v>
      </c>
      <c r="U38" s="5">
        <v>20503.618144179509</v>
      </c>
      <c r="V38" s="5">
        <v>23980.421308077872</v>
      </c>
      <c r="W38" s="5">
        <v>34376.765408714055</v>
      </c>
      <c r="X38" s="5">
        <v>10852.585683760673</v>
      </c>
      <c r="Z38" s="5" t="s">
        <v>117</v>
      </c>
      <c r="AA38" s="5" t="s">
        <v>117</v>
      </c>
      <c r="AB38" s="5">
        <v>10258.763091552411</v>
      </c>
      <c r="AC38" s="5">
        <v>20494.76547619046</v>
      </c>
      <c r="AD38" s="5">
        <v>74598.506012417172</v>
      </c>
      <c r="AE38" s="5" t="s">
        <v>117</v>
      </c>
      <c r="BC38" s="2"/>
    </row>
    <row r="39" spans="2:55" ht="12.75" customHeight="1" x14ac:dyDescent="0.25">
      <c r="B39" s="130"/>
      <c r="C39" s="7" t="s">
        <v>16</v>
      </c>
      <c r="D39" s="3">
        <v>161320.45442650741</v>
      </c>
      <c r="E39" s="5" t="s">
        <v>117</v>
      </c>
      <c r="F39" s="5" t="s">
        <v>117</v>
      </c>
      <c r="G39" s="5">
        <v>19103.036804208852</v>
      </c>
      <c r="H39" s="5">
        <v>55134.593029708478</v>
      </c>
      <c r="I39" s="5">
        <v>77689.428794270745</v>
      </c>
      <c r="J39" s="5" t="s">
        <v>117</v>
      </c>
      <c r="L39" s="5">
        <v>19388.482563308709</v>
      </c>
      <c r="M39" s="5">
        <v>25159.318122890163</v>
      </c>
      <c r="N39" s="5">
        <v>36599.614966431909</v>
      </c>
      <c r="O39" s="5">
        <v>44767.820532099468</v>
      </c>
      <c r="P39" s="5">
        <v>29969.933351667234</v>
      </c>
      <c r="Q39" s="5">
        <v>5435.2848901098905</v>
      </c>
      <c r="S39" s="5">
        <v>11801.160827407884</v>
      </c>
      <c r="T39" s="5">
        <v>14408.107489406017</v>
      </c>
      <c r="U39" s="5">
        <v>37873.471191931538</v>
      </c>
      <c r="V39" s="5">
        <v>36329.856934001677</v>
      </c>
      <c r="W39" s="5">
        <v>53246.516184219938</v>
      </c>
      <c r="X39" s="5">
        <v>7661.3417995403279</v>
      </c>
      <c r="Z39" s="5" t="s">
        <v>117</v>
      </c>
      <c r="AA39" s="5" t="s">
        <v>117</v>
      </c>
      <c r="AB39" s="5">
        <v>17510.39846316394</v>
      </c>
      <c r="AC39" s="5">
        <v>24813.529533770317</v>
      </c>
      <c r="AD39" s="5">
        <v>106976.1566888564</v>
      </c>
      <c r="AE39" s="5">
        <v>7230.7026772247345</v>
      </c>
      <c r="BC39" s="2"/>
    </row>
    <row r="40" spans="2:55" ht="12.75" customHeight="1" x14ac:dyDescent="0.25">
      <c r="B40" s="125" t="s">
        <v>116</v>
      </c>
      <c r="C40" s="7" t="s">
        <v>115</v>
      </c>
      <c r="D40" s="3">
        <v>516433.70254803682</v>
      </c>
      <c r="E40" s="5">
        <v>11689.11660032434</v>
      </c>
      <c r="F40" s="5">
        <v>11186.515389838918</v>
      </c>
      <c r="G40" s="5">
        <v>71577.939400494593</v>
      </c>
      <c r="H40" s="5">
        <v>166958.96527937151</v>
      </c>
      <c r="I40" s="5">
        <v>236132.39397143104</v>
      </c>
      <c r="J40" s="5">
        <v>18888.771906576385</v>
      </c>
      <c r="L40" s="5">
        <v>61843.461554793626</v>
      </c>
      <c r="M40" s="5">
        <v>55805.999899635914</v>
      </c>
      <c r="N40" s="5">
        <v>127116.15418859611</v>
      </c>
      <c r="O40" s="5">
        <v>118601.46392946574</v>
      </c>
      <c r="P40" s="5">
        <v>127443.96910028391</v>
      </c>
      <c r="Q40" s="5">
        <v>25622.653875261287</v>
      </c>
      <c r="S40" s="5">
        <v>60055.249006858263</v>
      </c>
      <c r="T40" s="5">
        <v>39200.455995475109</v>
      </c>
      <c r="U40" s="5">
        <v>115673.66908188126</v>
      </c>
      <c r="V40" s="5">
        <v>111736.62536127446</v>
      </c>
      <c r="W40" s="5">
        <v>152730.54835658823</v>
      </c>
      <c r="X40" s="5">
        <v>37037.154745959218</v>
      </c>
      <c r="Z40" s="5">
        <v>9372.2814765300063</v>
      </c>
      <c r="AA40" s="5">
        <v>11702.887084226404</v>
      </c>
      <c r="AB40" s="5">
        <v>56030.104839140877</v>
      </c>
      <c r="AC40" s="5">
        <v>89891.608056391444</v>
      </c>
      <c r="AD40" s="5">
        <v>327761.09916541976</v>
      </c>
      <c r="AE40" s="5">
        <v>21675.721926327868</v>
      </c>
      <c r="BC40" s="2"/>
    </row>
    <row r="41" spans="2:55" ht="12.75" customHeight="1" x14ac:dyDescent="0.25">
      <c r="B41" s="129" t="s">
        <v>84</v>
      </c>
      <c r="C41" s="7" t="s">
        <v>17</v>
      </c>
      <c r="D41" s="3">
        <v>74806.000000000029</v>
      </c>
      <c r="E41" s="5" t="s">
        <v>117</v>
      </c>
      <c r="F41" s="5" t="s">
        <v>117</v>
      </c>
      <c r="G41" s="5">
        <v>12775.698412698417</v>
      </c>
      <c r="H41" s="5">
        <v>22901.160317460322</v>
      </c>
      <c r="I41" s="5">
        <v>35825.757936507944</v>
      </c>
      <c r="J41" s="5" t="s">
        <v>117</v>
      </c>
      <c r="L41" s="5">
        <v>7573.3333333333358</v>
      </c>
      <c r="M41" s="5">
        <v>10612.794444444447</v>
      </c>
      <c r="N41" s="5">
        <v>16187.509523809525</v>
      </c>
      <c r="O41" s="5">
        <v>18668.561904761904</v>
      </c>
      <c r="P41" s="5">
        <v>19380.462698412695</v>
      </c>
      <c r="Q41" s="5">
        <v>2383.3380952380962</v>
      </c>
      <c r="S41" s="5">
        <v>9553.5785714285739</v>
      </c>
      <c r="T41" s="5">
        <v>5506.526190476191</v>
      </c>
      <c r="U41" s="5">
        <v>17202.161904761913</v>
      </c>
      <c r="V41" s="5">
        <v>14232.553174603176</v>
      </c>
      <c r="W41" s="5">
        <v>23779.430952380961</v>
      </c>
      <c r="X41" s="5">
        <v>4531.7492063492055</v>
      </c>
      <c r="Z41" s="5">
        <v>3249.5333333333338</v>
      </c>
      <c r="AA41" s="5" t="s">
        <v>117</v>
      </c>
      <c r="AB41" s="5">
        <v>8302.0261904761901</v>
      </c>
      <c r="AC41" s="5">
        <v>13117.204761904763</v>
      </c>
      <c r="AD41" s="5">
        <v>46228.104761904717</v>
      </c>
      <c r="AE41" s="5">
        <v>2754.2309523809536</v>
      </c>
      <c r="BC41" s="2"/>
    </row>
    <row r="42" spans="2:55" ht="12.75" customHeight="1" x14ac:dyDescent="0.25">
      <c r="B42" s="130"/>
      <c r="C42" s="7" t="s">
        <v>18</v>
      </c>
      <c r="D42" s="3">
        <v>172597.99999999994</v>
      </c>
      <c r="E42" s="5">
        <v>6179.9260073260066</v>
      </c>
      <c r="F42" s="5" t="s">
        <v>117</v>
      </c>
      <c r="G42" s="5">
        <v>23572.574317349317</v>
      </c>
      <c r="H42" s="5">
        <v>60965.370424020417</v>
      </c>
      <c r="I42" s="5">
        <v>74595.478096903054</v>
      </c>
      <c r="J42" s="5">
        <v>3512.0839438339444</v>
      </c>
      <c r="L42" s="5">
        <v>26062.902455877454</v>
      </c>
      <c r="M42" s="5">
        <v>16552.157905982902</v>
      </c>
      <c r="N42" s="5">
        <v>41228.033871683889</v>
      </c>
      <c r="O42" s="5">
        <v>42905.6486291486</v>
      </c>
      <c r="P42" s="5">
        <v>41092.11467698968</v>
      </c>
      <c r="Q42" s="5">
        <v>4757.1424603174601</v>
      </c>
      <c r="S42" s="5">
        <v>23759.416339216343</v>
      </c>
      <c r="T42" s="5">
        <v>15964.57518315018</v>
      </c>
      <c r="U42" s="5">
        <v>37091.865984015989</v>
      </c>
      <c r="V42" s="5">
        <v>39067.966802641786</v>
      </c>
      <c r="W42" s="5">
        <v>48504.990836940844</v>
      </c>
      <c r="X42" s="5">
        <v>8209.1848540348547</v>
      </c>
      <c r="Z42" s="5">
        <v>6777.448773448773</v>
      </c>
      <c r="AA42" s="5">
        <v>4049.8620879120872</v>
      </c>
      <c r="AB42" s="5">
        <v>16473.246209346216</v>
      </c>
      <c r="AC42" s="5">
        <v>31200.311618936623</v>
      </c>
      <c r="AD42" s="5">
        <v>108587.55057165048</v>
      </c>
      <c r="AE42" s="5">
        <v>5509.5807387057393</v>
      </c>
      <c r="BC42" s="2"/>
    </row>
    <row r="43" spans="2:55" ht="12.75" customHeight="1" x14ac:dyDescent="0.25">
      <c r="B43" s="131"/>
      <c r="C43" s="7" t="s">
        <v>19</v>
      </c>
      <c r="D43" s="3">
        <v>305570.99999999983</v>
      </c>
      <c r="E43" s="5" t="s">
        <v>117</v>
      </c>
      <c r="F43" s="5" t="s">
        <v>117</v>
      </c>
      <c r="G43" s="5">
        <v>36535.119234549398</v>
      </c>
      <c r="H43" s="5">
        <v>91081.761354933318</v>
      </c>
      <c r="I43" s="5">
        <v>150053.11190627384</v>
      </c>
      <c r="J43" s="5">
        <v>15564.637962742438</v>
      </c>
      <c r="L43" s="5">
        <v>30150.642432249522</v>
      </c>
      <c r="M43" s="5">
        <v>29800.564215875253</v>
      </c>
      <c r="N43" s="5">
        <v>80967.63361136624</v>
      </c>
      <c r="O43" s="5">
        <v>65537.841370299779</v>
      </c>
      <c r="P43" s="5">
        <v>77679.478383836627</v>
      </c>
      <c r="Q43" s="5">
        <v>21434.83998637239</v>
      </c>
      <c r="S43" s="5">
        <v>29152.257301341575</v>
      </c>
      <c r="T43" s="5">
        <v>20484.954621848734</v>
      </c>
      <c r="U43" s="5">
        <v>67109.325336153284</v>
      </c>
      <c r="V43" s="5">
        <v>63287.739160778976</v>
      </c>
      <c r="W43" s="5">
        <v>98207.316996866153</v>
      </c>
      <c r="X43" s="5">
        <v>27329.406583011045</v>
      </c>
      <c r="Z43" s="5" t="s">
        <v>117</v>
      </c>
      <c r="AA43" s="5" t="s">
        <v>117</v>
      </c>
      <c r="AB43" s="5">
        <v>34984.332439318496</v>
      </c>
      <c r="AC43" s="5">
        <v>52351.768936008913</v>
      </c>
      <c r="AD43" s="5">
        <v>190020.74003069499</v>
      </c>
      <c r="AE43" s="5">
        <v>16126.396132677075</v>
      </c>
      <c r="BC43" s="2"/>
    </row>
    <row r="44" spans="2:55" ht="12.75" customHeight="1" x14ac:dyDescent="0.25">
      <c r="B44" s="129" t="s">
        <v>83</v>
      </c>
      <c r="C44" s="7" t="s">
        <v>20</v>
      </c>
      <c r="D44" s="3">
        <v>60309.999999999985</v>
      </c>
      <c r="E44" s="5" t="s">
        <v>117</v>
      </c>
      <c r="F44" s="5" t="s">
        <v>117</v>
      </c>
      <c r="G44" s="5">
        <v>10866.936507936509</v>
      </c>
      <c r="H44" s="5">
        <v>21366.619841269832</v>
      </c>
      <c r="I44" s="5">
        <v>26572.193650793648</v>
      </c>
      <c r="J44" s="5" t="s">
        <v>117</v>
      </c>
      <c r="L44" s="5">
        <v>9298.7833333333328</v>
      </c>
      <c r="M44" s="5">
        <v>9138.5063492063509</v>
      </c>
      <c r="N44" s="5">
        <v>12559.440476190475</v>
      </c>
      <c r="O44" s="5">
        <v>15504.349999999995</v>
      </c>
      <c r="P44" s="5">
        <v>12584.748412698404</v>
      </c>
      <c r="Q44" s="5" t="s">
        <v>117</v>
      </c>
      <c r="S44" s="5">
        <v>6433.2452380952373</v>
      </c>
      <c r="T44" s="5">
        <v>4977.2309523809517</v>
      </c>
      <c r="U44" s="5">
        <v>17864.588095238098</v>
      </c>
      <c r="V44" s="5">
        <v>13899.281746031746</v>
      </c>
      <c r="W44" s="5">
        <v>14262.809523809521</v>
      </c>
      <c r="X44" s="5">
        <v>2872.8444444444435</v>
      </c>
      <c r="Z44" s="5" t="s">
        <v>117</v>
      </c>
      <c r="AA44" s="5" t="s">
        <v>117</v>
      </c>
      <c r="AB44" s="5">
        <v>5387.8976190476187</v>
      </c>
      <c r="AC44" s="5">
        <v>11878.830952380951</v>
      </c>
      <c r="AD44" s="5">
        <v>38620.78809523808</v>
      </c>
      <c r="AE44" s="5" t="s">
        <v>117</v>
      </c>
      <c r="BC44" s="2"/>
    </row>
    <row r="45" spans="2:55" ht="12.75" customHeight="1" x14ac:dyDescent="0.25">
      <c r="B45" s="130"/>
      <c r="C45" s="7" t="s">
        <v>21</v>
      </c>
      <c r="D45" s="3">
        <v>309550.99999999977</v>
      </c>
      <c r="E45" s="5" t="s">
        <v>117</v>
      </c>
      <c r="F45" s="5" t="s">
        <v>117</v>
      </c>
      <c r="G45" s="5">
        <v>37017.234497064659</v>
      </c>
      <c r="H45" s="5">
        <v>95311.451403773361</v>
      </c>
      <c r="I45" s="5">
        <v>150661.52582568777</v>
      </c>
      <c r="J45" s="5">
        <v>14838.160398639873</v>
      </c>
      <c r="L45" s="5">
        <v>36589.668012225105</v>
      </c>
      <c r="M45" s="5">
        <v>32255.85704249308</v>
      </c>
      <c r="N45" s="5">
        <v>87483.33184091447</v>
      </c>
      <c r="O45" s="5">
        <v>65506.198513156931</v>
      </c>
      <c r="P45" s="5">
        <v>67038.827223885426</v>
      </c>
      <c r="Q45" s="5">
        <v>20677.117367324769</v>
      </c>
      <c r="S45" s="5">
        <v>28024.36068961996</v>
      </c>
      <c r="T45" s="5">
        <v>21933.63932880844</v>
      </c>
      <c r="U45" s="5">
        <v>72325.622344700299</v>
      </c>
      <c r="V45" s="5">
        <v>63235.435039899858</v>
      </c>
      <c r="W45" s="5">
        <v>98506.93009210423</v>
      </c>
      <c r="X45" s="5">
        <v>25525.012504866962</v>
      </c>
      <c r="Z45" s="5" t="s">
        <v>117</v>
      </c>
      <c r="AA45" s="5" t="s">
        <v>117</v>
      </c>
      <c r="AB45" s="5">
        <v>33646.674319660378</v>
      </c>
      <c r="AC45" s="5">
        <v>53942.462373127339</v>
      </c>
      <c r="AD45" s="5">
        <v>193801.13490248992</v>
      </c>
      <c r="AE45" s="5">
        <v>15095.290363446305</v>
      </c>
      <c r="BC45" s="2"/>
    </row>
    <row r="46" spans="2:55" ht="12.75" customHeight="1" x14ac:dyDescent="0.25">
      <c r="B46" s="130"/>
      <c r="C46" s="7" t="s">
        <v>22</v>
      </c>
      <c r="D46" s="3">
        <v>59433.000000000015</v>
      </c>
      <c r="E46" s="5" t="s">
        <v>117</v>
      </c>
      <c r="F46" s="5" t="s">
        <v>117</v>
      </c>
      <c r="G46" s="5">
        <v>5855.6166666666686</v>
      </c>
      <c r="H46" s="5">
        <v>17962.242857142865</v>
      </c>
      <c r="I46" s="5">
        <v>31366.152380952386</v>
      </c>
      <c r="J46" s="5" t="s">
        <v>117</v>
      </c>
      <c r="L46" s="5">
        <v>4820.8214285714294</v>
      </c>
      <c r="M46" s="5">
        <v>5275.7071428571435</v>
      </c>
      <c r="N46" s="5">
        <v>15511.352380952387</v>
      </c>
      <c r="O46" s="5">
        <v>14105.29761904762</v>
      </c>
      <c r="P46" s="5">
        <v>17790.071428571428</v>
      </c>
      <c r="Q46" s="5" t="s">
        <v>117</v>
      </c>
      <c r="S46" s="5">
        <v>5707.3166666666684</v>
      </c>
      <c r="T46" s="5">
        <v>3744.1880952380957</v>
      </c>
      <c r="U46" s="5">
        <v>11730.707142857147</v>
      </c>
      <c r="V46" s="5">
        <v>12972.735714285718</v>
      </c>
      <c r="W46" s="5">
        <v>20342.376190476189</v>
      </c>
      <c r="X46" s="5">
        <v>4935.6761904761897</v>
      </c>
      <c r="Z46" s="5">
        <v>2838.1166666666668</v>
      </c>
      <c r="AA46" s="5" t="s">
        <v>117</v>
      </c>
      <c r="AB46" s="5">
        <v>5207.3952380952387</v>
      </c>
      <c r="AC46" s="5">
        <v>9705.226190476189</v>
      </c>
      <c r="AD46" s="5">
        <v>37322.876190476178</v>
      </c>
      <c r="AE46" s="5" t="s">
        <v>117</v>
      </c>
      <c r="BC46" s="2"/>
    </row>
    <row r="47" spans="2:55" ht="12.75" customHeight="1" x14ac:dyDescent="0.25">
      <c r="B47" s="131"/>
      <c r="C47" s="7" t="s">
        <v>23</v>
      </c>
      <c r="D47" s="3">
        <v>123680.99999999997</v>
      </c>
      <c r="E47" s="5" t="s">
        <v>117</v>
      </c>
      <c r="F47" s="5" t="s">
        <v>117</v>
      </c>
      <c r="G47" s="5">
        <v>19143.604292929296</v>
      </c>
      <c r="H47" s="5">
        <v>40307.977994227986</v>
      </c>
      <c r="I47" s="5">
        <v>51874.476082251058</v>
      </c>
      <c r="J47" s="5" t="s">
        <v>117</v>
      </c>
      <c r="L47" s="5">
        <v>13077.60544733045</v>
      </c>
      <c r="M47" s="5">
        <v>10295.446031746031</v>
      </c>
      <c r="N47" s="5">
        <v>22829.052308802315</v>
      </c>
      <c r="O47" s="5">
        <v>31996.205772005764</v>
      </c>
      <c r="P47" s="5">
        <v>40738.408694083693</v>
      </c>
      <c r="Q47" s="5">
        <v>4744.2817460317465</v>
      </c>
      <c r="S47" s="5">
        <v>22300.329617604621</v>
      </c>
      <c r="T47" s="5">
        <v>11300.997619047617</v>
      </c>
      <c r="U47" s="5">
        <v>19482.435642135642</v>
      </c>
      <c r="V47" s="5">
        <v>26480.80663780664</v>
      </c>
      <c r="W47" s="5">
        <v>37379.622979797969</v>
      </c>
      <c r="X47" s="5">
        <v>6736.8075036075043</v>
      </c>
      <c r="Z47" s="5">
        <v>4089.490440115439</v>
      </c>
      <c r="AA47" s="5" t="s">
        <v>117</v>
      </c>
      <c r="AB47" s="5">
        <v>15517.637662337671</v>
      </c>
      <c r="AC47" s="5">
        <v>21142.7658008658</v>
      </c>
      <c r="AD47" s="5">
        <v>75091.596176046151</v>
      </c>
      <c r="AE47" s="5">
        <v>5463.1031746031749</v>
      </c>
      <c r="BC47" s="2"/>
    </row>
    <row r="48" spans="2:55" ht="12.75" customHeight="1" x14ac:dyDescent="0.25"/>
    <row r="49" spans="2:31" ht="12.75" customHeight="1" x14ac:dyDescent="0.25"/>
    <row r="50" spans="2:31" ht="12.75" customHeight="1" x14ac:dyDescent="0.25"/>
    <row r="51" spans="2:31" ht="12.75" customHeight="1" x14ac:dyDescent="0.25">
      <c r="B51" s="140" t="s">
        <v>99</v>
      </c>
      <c r="C51" s="159"/>
      <c r="D51" s="171" t="s">
        <v>125</v>
      </c>
      <c r="E51" s="172"/>
      <c r="F51" s="172"/>
      <c r="G51" s="172"/>
      <c r="H51" s="172"/>
      <c r="I51" s="172"/>
      <c r="J51" s="173"/>
      <c r="K51" s="42"/>
      <c r="L51" s="174" t="s">
        <v>95</v>
      </c>
      <c r="M51" s="174"/>
      <c r="N51" s="174"/>
      <c r="O51" s="174"/>
      <c r="P51" s="174"/>
      <c r="Q51" s="174"/>
      <c r="R51" s="42"/>
      <c r="S51" s="174" t="s">
        <v>96</v>
      </c>
      <c r="T51" s="174"/>
      <c r="U51" s="174"/>
      <c r="V51" s="174"/>
      <c r="W51" s="174"/>
      <c r="X51" s="174"/>
      <c r="Y51" s="42"/>
      <c r="Z51" s="174" t="s">
        <v>126</v>
      </c>
      <c r="AA51" s="174"/>
      <c r="AB51" s="174"/>
      <c r="AC51" s="174"/>
      <c r="AD51" s="174"/>
      <c r="AE51" s="174"/>
    </row>
    <row r="52" spans="2:31" ht="44.1" customHeight="1" x14ac:dyDescent="0.25">
      <c r="B52" s="142"/>
      <c r="C52" s="160"/>
      <c r="D52" s="80" t="s">
        <v>25</v>
      </c>
      <c r="E52" s="63" t="s">
        <v>63</v>
      </c>
      <c r="F52" s="63" t="s">
        <v>64</v>
      </c>
      <c r="G52" s="63" t="s">
        <v>65</v>
      </c>
      <c r="H52" s="63" t="s">
        <v>66</v>
      </c>
      <c r="I52" s="63" t="s">
        <v>67</v>
      </c>
      <c r="J52" s="63" t="s">
        <v>24</v>
      </c>
      <c r="L52" s="63" t="s">
        <v>63</v>
      </c>
      <c r="M52" s="63" t="s">
        <v>64</v>
      </c>
      <c r="N52" s="63" t="s">
        <v>65</v>
      </c>
      <c r="O52" s="63" t="s">
        <v>66</v>
      </c>
      <c r="P52" s="63" t="s">
        <v>67</v>
      </c>
      <c r="Q52" s="63" t="s">
        <v>24</v>
      </c>
      <c r="S52" s="63" t="s">
        <v>63</v>
      </c>
      <c r="T52" s="63" t="s">
        <v>64</v>
      </c>
      <c r="U52" s="63" t="s">
        <v>65</v>
      </c>
      <c r="V52" s="63" t="s">
        <v>66</v>
      </c>
      <c r="W52" s="63" t="s">
        <v>67</v>
      </c>
      <c r="X52" s="63" t="s">
        <v>24</v>
      </c>
      <c r="Z52" s="63" t="s">
        <v>63</v>
      </c>
      <c r="AA52" s="63" t="s">
        <v>64</v>
      </c>
      <c r="AB52" s="63" t="s">
        <v>65</v>
      </c>
      <c r="AC52" s="63" t="s">
        <v>66</v>
      </c>
      <c r="AD52" s="63" t="s">
        <v>67</v>
      </c>
      <c r="AE52" s="63" t="s">
        <v>24</v>
      </c>
    </row>
    <row r="53" spans="2:31" ht="12.75" customHeight="1" x14ac:dyDescent="0.25">
      <c r="B53" s="129" t="s">
        <v>80</v>
      </c>
      <c r="C53" s="21" t="s">
        <v>25</v>
      </c>
      <c r="D53" s="17">
        <f t="shared" ref="D53:J54" si="0">D30/D$30*100</f>
        <v>100</v>
      </c>
      <c r="E53" s="17">
        <f t="shared" si="0"/>
        <v>100</v>
      </c>
      <c r="F53" s="17">
        <f t="shared" si="0"/>
        <v>100</v>
      </c>
      <c r="G53" s="17">
        <f t="shared" si="0"/>
        <v>100</v>
      </c>
      <c r="H53" s="17">
        <f t="shared" si="0"/>
        <v>100</v>
      </c>
      <c r="I53" s="17">
        <f t="shared" si="0"/>
        <v>100</v>
      </c>
      <c r="J53" s="17">
        <f t="shared" si="0"/>
        <v>100</v>
      </c>
      <c r="L53" s="17">
        <f t="shared" ref="L53:Q58" si="1">L30/L$30*100</f>
        <v>100</v>
      </c>
      <c r="M53" s="17">
        <f t="shared" si="1"/>
        <v>100</v>
      </c>
      <c r="N53" s="17">
        <f t="shared" si="1"/>
        <v>100</v>
      </c>
      <c r="O53" s="17">
        <f t="shared" si="1"/>
        <v>100</v>
      </c>
      <c r="P53" s="17">
        <f t="shared" si="1"/>
        <v>100</v>
      </c>
      <c r="Q53" s="17">
        <f t="shared" si="1"/>
        <v>100</v>
      </c>
      <c r="S53" s="17">
        <f t="shared" ref="S53:X62" si="2">S30/S$30*100</f>
        <v>100</v>
      </c>
      <c r="T53" s="17">
        <f t="shared" si="2"/>
        <v>100</v>
      </c>
      <c r="U53" s="17">
        <f t="shared" si="2"/>
        <v>100</v>
      </c>
      <c r="V53" s="17">
        <f t="shared" si="2"/>
        <v>100</v>
      </c>
      <c r="W53" s="17">
        <f t="shared" si="2"/>
        <v>100</v>
      </c>
      <c r="X53" s="17">
        <f t="shared" si="2"/>
        <v>100</v>
      </c>
      <c r="Z53" s="17">
        <f t="shared" ref="Z53:AE55" si="3">Z30/Z$30*100</f>
        <v>100</v>
      </c>
      <c r="AA53" s="17">
        <f t="shared" si="3"/>
        <v>100</v>
      </c>
      <c r="AB53" s="17">
        <f t="shared" si="3"/>
        <v>100</v>
      </c>
      <c r="AC53" s="17">
        <f t="shared" si="3"/>
        <v>100</v>
      </c>
      <c r="AD53" s="17">
        <f t="shared" si="3"/>
        <v>100</v>
      </c>
      <c r="AE53" s="17">
        <f t="shared" si="3"/>
        <v>100</v>
      </c>
    </row>
    <row r="54" spans="2:31" ht="12.75" customHeight="1" x14ac:dyDescent="0.25">
      <c r="B54" s="130"/>
      <c r="C54" s="7" t="s">
        <v>8</v>
      </c>
      <c r="D54" s="17">
        <f t="shared" si="0"/>
        <v>49.116506171165042</v>
      </c>
      <c r="E54" s="18">
        <f t="shared" si="0"/>
        <v>62.693958381968898</v>
      </c>
      <c r="F54" s="18">
        <f t="shared" si="0"/>
        <v>43.701432613259868</v>
      </c>
      <c r="G54" s="18">
        <f t="shared" si="0"/>
        <v>40.22926115213027</v>
      </c>
      <c r="H54" s="18">
        <f t="shared" si="0"/>
        <v>51.470011003504958</v>
      </c>
      <c r="I54" s="18">
        <f t="shared" si="0"/>
        <v>49.858315377630284</v>
      </c>
      <c r="J54" s="18">
        <f t="shared" si="0"/>
        <v>46.307342674790341</v>
      </c>
      <c r="L54" s="18">
        <f t="shared" si="1"/>
        <v>44.514107964522445</v>
      </c>
      <c r="M54" s="18">
        <f t="shared" si="1"/>
        <v>46.34300228770406</v>
      </c>
      <c r="N54" s="18">
        <f t="shared" si="1"/>
        <v>57.264341571056285</v>
      </c>
      <c r="O54" s="18">
        <f t="shared" si="1"/>
        <v>46.859170045126483</v>
      </c>
      <c r="P54" s="18">
        <f t="shared" si="1"/>
        <v>46.884946713996392</v>
      </c>
      <c r="Q54" s="18">
        <f t="shared" si="1"/>
        <v>46.291428513030539</v>
      </c>
      <c r="S54" s="18">
        <f t="shared" si="2"/>
        <v>47.712606538594905</v>
      </c>
      <c r="T54" s="18">
        <f t="shared" si="2"/>
        <v>40.088507136241461</v>
      </c>
      <c r="U54" s="18">
        <f t="shared" si="2"/>
        <v>49.242622121807699</v>
      </c>
      <c r="V54" s="18">
        <f t="shared" si="2"/>
        <v>52.802191524298244</v>
      </c>
      <c r="W54" s="18">
        <f t="shared" si="2"/>
        <v>50.63725058763935</v>
      </c>
      <c r="X54" s="18">
        <f t="shared" si="2"/>
        <v>43.181475006322536</v>
      </c>
      <c r="Z54" s="18">
        <f t="shared" si="3"/>
        <v>45.544252865644062</v>
      </c>
      <c r="AA54" s="18">
        <f t="shared" si="3"/>
        <v>65.231659451845886</v>
      </c>
      <c r="AB54" s="18">
        <f t="shared" si="3"/>
        <v>50.840863532271875</v>
      </c>
      <c r="AC54" s="18">
        <f t="shared" si="3"/>
        <v>59.864184789146947</v>
      </c>
      <c r="AD54" s="18">
        <f t="shared" si="3"/>
        <v>44.919390704342639</v>
      </c>
      <c r="AE54" s="18">
        <f t="shared" si="3"/>
        <v>55.077369883594621</v>
      </c>
    </row>
    <row r="55" spans="2:31" ht="12.75" customHeight="1" x14ac:dyDescent="0.25">
      <c r="B55" s="131"/>
      <c r="C55" s="7" t="s">
        <v>9</v>
      </c>
      <c r="D55" s="17">
        <f t="shared" ref="D55:D70" si="4">D32/D$30*100</f>
        <v>50.883493828834943</v>
      </c>
      <c r="E55" s="18"/>
      <c r="F55" s="18">
        <f>F32/F$30*100</f>
        <v>56.298567386740132</v>
      </c>
      <c r="G55" s="18">
        <f>G32/G$30*100</f>
        <v>59.77073884786973</v>
      </c>
      <c r="H55" s="18">
        <f>H32/H$30*100</f>
        <v>48.529988996495042</v>
      </c>
      <c r="I55" s="18">
        <f>I32/I$30*100</f>
        <v>50.141684622369709</v>
      </c>
      <c r="J55" s="18">
        <f>J32/J$30*100</f>
        <v>53.692657325209659</v>
      </c>
      <c r="L55" s="18">
        <f t="shared" si="1"/>
        <v>55.485892035477555</v>
      </c>
      <c r="M55" s="18">
        <f t="shared" si="1"/>
        <v>53.65699771229594</v>
      </c>
      <c r="N55" s="18">
        <f t="shared" si="1"/>
        <v>42.735658428943715</v>
      </c>
      <c r="O55" s="18">
        <f t="shared" si="1"/>
        <v>53.140829954873524</v>
      </c>
      <c r="P55" s="18">
        <f t="shared" si="1"/>
        <v>53.115053286003601</v>
      </c>
      <c r="Q55" s="18">
        <f t="shared" si="1"/>
        <v>53.708571486969461</v>
      </c>
      <c r="S55" s="18">
        <f t="shared" si="2"/>
        <v>52.287393461405095</v>
      </c>
      <c r="T55" s="18">
        <f t="shared" si="2"/>
        <v>59.911492863758539</v>
      </c>
      <c r="U55" s="18">
        <f t="shared" si="2"/>
        <v>50.757377878192308</v>
      </c>
      <c r="V55" s="18">
        <f t="shared" si="2"/>
        <v>47.197808475701748</v>
      </c>
      <c r="W55" s="18">
        <f t="shared" si="2"/>
        <v>49.36274941236065</v>
      </c>
      <c r="X55" s="18">
        <f t="shared" si="2"/>
        <v>56.818524993677457</v>
      </c>
      <c r="Z55" s="18">
        <f t="shared" si="3"/>
        <v>54.455747134355938</v>
      </c>
      <c r="AA55" s="18">
        <f t="shared" si="3"/>
        <v>34.768340548154114</v>
      </c>
      <c r="AB55" s="18">
        <f t="shared" si="3"/>
        <v>49.159136467728118</v>
      </c>
      <c r="AC55" s="18">
        <f t="shared" si="3"/>
        <v>40.13581521085306</v>
      </c>
      <c r="AD55" s="18">
        <f t="shared" si="3"/>
        <v>55.080609295657368</v>
      </c>
      <c r="AE55" s="18">
        <f t="shared" si="3"/>
        <v>44.922630116405379</v>
      </c>
    </row>
    <row r="56" spans="2:31" ht="12.75" customHeight="1" x14ac:dyDescent="0.25">
      <c r="B56" s="129" t="s">
        <v>81</v>
      </c>
      <c r="C56" s="7" t="s">
        <v>10</v>
      </c>
      <c r="D56" s="17">
        <f t="shared" si="4"/>
        <v>18.16501650165015</v>
      </c>
      <c r="E56" s="18"/>
      <c r="F56" s="18"/>
      <c r="G56" s="18">
        <f t="shared" ref="G56:I70" si="5">G33/G$30*100</f>
        <v>10.208368950733803</v>
      </c>
      <c r="H56" s="18">
        <f t="shared" si="5"/>
        <v>14.571745250531059</v>
      </c>
      <c r="I56" s="18">
        <f t="shared" si="5"/>
        <v>24.13369341464356</v>
      </c>
      <c r="J56" s="18"/>
      <c r="L56" s="18">
        <f t="shared" si="1"/>
        <v>11.320871559953609</v>
      </c>
      <c r="M56" s="18">
        <f t="shared" si="1"/>
        <v>24.694812977609796</v>
      </c>
      <c r="N56" s="18">
        <f t="shared" si="1"/>
        <v>10.231020429896102</v>
      </c>
      <c r="O56" s="18">
        <f t="shared" si="1"/>
        <v>16.553054932693463</v>
      </c>
      <c r="P56" s="18">
        <f t="shared" si="1"/>
        <v>26.869479925496059</v>
      </c>
      <c r="Q56" s="18">
        <f t="shared" si="1"/>
        <v>23.935213181085167</v>
      </c>
      <c r="S56" s="18">
        <f t="shared" si="2"/>
        <v>7.2057794917053304</v>
      </c>
      <c r="T56" s="18">
        <f t="shared" si="2"/>
        <v>11.279063028494297</v>
      </c>
      <c r="U56" s="18">
        <f t="shared" si="2"/>
        <v>13.837902604429713</v>
      </c>
      <c r="V56" s="18">
        <f t="shared" si="2"/>
        <v>19.452721102936653</v>
      </c>
      <c r="W56" s="18">
        <f t="shared" si="2"/>
        <v>24.923115383946168</v>
      </c>
      <c r="X56" s="18">
        <f t="shared" si="2"/>
        <v>23.068239685019606</v>
      </c>
      <c r="Z56" s="18">
        <f>Z33/Z$30*100</f>
        <v>16.36790494967758</v>
      </c>
      <c r="AA56" s="18"/>
      <c r="AB56" s="18">
        <f t="shared" ref="AB56:AE60" si="6">AB33/AB$30*100</f>
        <v>9.3336088697235056</v>
      </c>
      <c r="AC56" s="18">
        <f t="shared" si="6"/>
        <v>22.040469027006424</v>
      </c>
      <c r="AD56" s="18">
        <f t="shared" si="6"/>
        <v>18.708594948714225</v>
      </c>
      <c r="AE56" s="18">
        <f t="shared" si="6"/>
        <v>22.939659210710865</v>
      </c>
    </row>
    <row r="57" spans="2:31" ht="12.75" customHeight="1" x14ac:dyDescent="0.25">
      <c r="B57" s="130"/>
      <c r="C57" s="7" t="s">
        <v>11</v>
      </c>
      <c r="D57" s="17">
        <f t="shared" si="4"/>
        <v>24.951941769519429</v>
      </c>
      <c r="E57" s="18"/>
      <c r="F57" s="18"/>
      <c r="G57" s="18">
        <f t="shared" si="5"/>
        <v>15.838166009822622</v>
      </c>
      <c r="H57" s="18">
        <f t="shared" si="5"/>
        <v>26.437767784304171</v>
      </c>
      <c r="I57" s="18">
        <f t="shared" si="5"/>
        <v>26.797476439883923</v>
      </c>
      <c r="J57" s="18"/>
      <c r="L57" s="18">
        <f t="shared" si="1"/>
        <v>19.182037036062177</v>
      </c>
      <c r="M57" s="18">
        <f t="shared" si="1"/>
        <v>15.826449285771401</v>
      </c>
      <c r="N57" s="18">
        <f t="shared" si="1"/>
        <v>25.783421415968927</v>
      </c>
      <c r="O57" s="18">
        <f t="shared" si="1"/>
        <v>33.743492968829294</v>
      </c>
      <c r="P57" s="18">
        <f t="shared" si="1"/>
        <v>21.895096140785537</v>
      </c>
      <c r="Q57" s="18">
        <f t="shared" si="1"/>
        <v>27.66817391179805</v>
      </c>
      <c r="S57" s="18">
        <f t="shared" si="2"/>
        <v>18.614845777921779</v>
      </c>
      <c r="T57" s="18">
        <f t="shared" si="2"/>
        <v>18.96486199874521</v>
      </c>
      <c r="U57" s="18">
        <f t="shared" si="2"/>
        <v>26.170506468400383</v>
      </c>
      <c r="V57" s="18">
        <f t="shared" si="2"/>
        <v>30.808924575234304</v>
      </c>
      <c r="W57" s="18">
        <f t="shared" si="2"/>
        <v>24.230360213034867</v>
      </c>
      <c r="X57" s="18">
        <f t="shared" si="2"/>
        <v>23.436431270969976</v>
      </c>
      <c r="Z57" s="18"/>
      <c r="AA57" s="18"/>
      <c r="AB57" s="18">
        <f t="shared" si="6"/>
        <v>27.213960033642614</v>
      </c>
      <c r="AC57" s="18">
        <f t="shared" si="6"/>
        <v>20.772742400000251</v>
      </c>
      <c r="AD57" s="18">
        <f t="shared" si="6"/>
        <v>25.709756715514047</v>
      </c>
      <c r="AE57" s="18">
        <f t="shared" si="6"/>
        <v>21.560175375271175</v>
      </c>
    </row>
    <row r="58" spans="2:31" ht="12.75" customHeight="1" x14ac:dyDescent="0.25">
      <c r="B58" s="130"/>
      <c r="C58" s="7" t="s">
        <v>12</v>
      </c>
      <c r="D58" s="17">
        <f t="shared" si="4"/>
        <v>26.644965866449656</v>
      </c>
      <c r="E58" s="18"/>
      <c r="F58" s="18"/>
      <c r="G58" s="18">
        <f t="shared" si="5"/>
        <v>31.275326207662463</v>
      </c>
      <c r="H58" s="18">
        <f t="shared" si="5"/>
        <v>23.621967545421441</v>
      </c>
      <c r="I58" s="18">
        <f t="shared" si="5"/>
        <v>27.293597714717709</v>
      </c>
      <c r="J58" s="18"/>
      <c r="L58" s="18">
        <f t="shared" si="1"/>
        <v>41.406704529603175</v>
      </c>
      <c r="M58" s="18">
        <f t="shared" si="1"/>
        <v>27.208050795669443</v>
      </c>
      <c r="N58" s="18">
        <f t="shared" si="1"/>
        <v>21.53371224308086</v>
      </c>
      <c r="O58" s="18">
        <f t="shared" si="1"/>
        <v>23.881322536292771</v>
      </c>
      <c r="P58" s="18">
        <f t="shared" si="1"/>
        <v>28.462683343829276</v>
      </c>
      <c r="Q58" s="18">
        <f t="shared" si="1"/>
        <v>20.82878728550563</v>
      </c>
      <c r="S58" s="18">
        <f t="shared" si="2"/>
        <v>34.454486602965034</v>
      </c>
      <c r="T58" s="18">
        <f t="shared" si="2"/>
        <v>32.978268867486463</v>
      </c>
      <c r="U58" s="18">
        <f t="shared" si="2"/>
        <v>26.333403337530807</v>
      </c>
      <c r="V58" s="18">
        <f t="shared" si="2"/>
        <v>20.522559831491431</v>
      </c>
      <c r="W58" s="18">
        <f t="shared" si="2"/>
        <v>28.119934949003035</v>
      </c>
      <c r="X58" s="18">
        <f t="shared" si="2"/>
        <v>20.321367409862997</v>
      </c>
      <c r="Z58" s="18"/>
      <c r="AA58" s="18"/>
      <c r="AB58" s="18">
        <f t="shared" si="6"/>
        <v>21.848918994043657</v>
      </c>
      <c r="AC58" s="18">
        <f t="shared" si="6"/>
        <v>17.859307186657862</v>
      </c>
      <c r="AD58" s="18">
        <f t="shared" si="6"/>
        <v>30.695266087269996</v>
      </c>
      <c r="AE58" s="18">
        <f t="shared" si="6"/>
        <v>22.360495419577536</v>
      </c>
    </row>
    <row r="59" spans="2:31" ht="12.75" customHeight="1" x14ac:dyDescent="0.25">
      <c r="B59" s="131"/>
      <c r="C59" s="7" t="s">
        <v>13</v>
      </c>
      <c r="D59" s="17">
        <f t="shared" si="4"/>
        <v>30.238075862380757</v>
      </c>
      <c r="E59" s="18">
        <f>E36/E$30*100</f>
        <v>39.067055264942304</v>
      </c>
      <c r="F59" s="18"/>
      <c r="G59" s="18">
        <f t="shared" si="5"/>
        <v>42.678138831781112</v>
      </c>
      <c r="H59" s="18">
        <f t="shared" si="5"/>
        <v>35.368519419743315</v>
      </c>
      <c r="I59" s="18">
        <f t="shared" si="5"/>
        <v>21.775232430754809</v>
      </c>
      <c r="J59" s="18">
        <f>J36/J$30*100</f>
        <v>39.757613368671628</v>
      </c>
      <c r="L59" s="18">
        <f t="shared" ref="L59:P70" si="7">L36/L$30*100</f>
        <v>28.090386874381036</v>
      </c>
      <c r="M59" s="18">
        <f t="shared" si="7"/>
        <v>32.270686940949354</v>
      </c>
      <c r="N59" s="18">
        <f t="shared" si="7"/>
        <v>42.451845911054143</v>
      </c>
      <c r="O59" s="18">
        <f t="shared" si="7"/>
        <v>25.822129562184486</v>
      </c>
      <c r="P59" s="18">
        <f t="shared" si="7"/>
        <v>22.7727405898891</v>
      </c>
      <c r="Q59" s="18"/>
      <c r="S59" s="18">
        <f t="shared" si="2"/>
        <v>39.724888127407844</v>
      </c>
      <c r="T59" s="18">
        <f t="shared" si="2"/>
        <v>36.777806105274053</v>
      </c>
      <c r="U59" s="18">
        <f t="shared" si="2"/>
        <v>33.658187589639127</v>
      </c>
      <c r="V59" s="18">
        <f t="shared" si="2"/>
        <v>29.215794490337633</v>
      </c>
      <c r="W59" s="18">
        <f t="shared" si="2"/>
        <v>22.726589454015926</v>
      </c>
      <c r="X59" s="18">
        <f t="shared" si="2"/>
        <v>33.173961634147432</v>
      </c>
      <c r="Z59" s="18">
        <f>Z36/Z$30*100</f>
        <v>35.108496413860799</v>
      </c>
      <c r="AA59" s="18"/>
      <c r="AB59" s="18">
        <f t="shared" si="6"/>
        <v>41.603512102590209</v>
      </c>
      <c r="AC59" s="18">
        <f t="shared" si="6"/>
        <v>39.327481386335471</v>
      </c>
      <c r="AD59" s="18">
        <f t="shared" si="6"/>
        <v>24.886382248501722</v>
      </c>
      <c r="AE59" s="18">
        <f t="shared" si="6"/>
        <v>33.139669994440411</v>
      </c>
    </row>
    <row r="60" spans="2:31" ht="12.75" customHeight="1" x14ac:dyDescent="0.25">
      <c r="B60" s="129" t="s">
        <v>82</v>
      </c>
      <c r="C60" s="7" t="s">
        <v>14</v>
      </c>
      <c r="D60" s="17">
        <f t="shared" si="4"/>
        <v>50.478350377843384</v>
      </c>
      <c r="E60" s="18">
        <f>E37/E$30*100</f>
        <v>77.119869501836121</v>
      </c>
      <c r="F60" s="18">
        <f>F37/F$30*100</f>
        <v>55.903653530646444</v>
      </c>
      <c r="G60" s="18">
        <f t="shared" si="5"/>
        <v>53.437149388836758</v>
      </c>
      <c r="H60" s="18">
        <f t="shared" si="5"/>
        <v>46.724280721267789</v>
      </c>
      <c r="I60" s="18">
        <f t="shared" si="5"/>
        <v>50.021052034080306</v>
      </c>
      <c r="J60" s="18">
        <f>J37/J$30*100</f>
        <v>58.81031754761662</v>
      </c>
      <c r="L60" s="18">
        <f t="shared" si="7"/>
        <v>53.589492293026552</v>
      </c>
      <c r="M60" s="18">
        <f t="shared" si="7"/>
        <v>33.115719344625013</v>
      </c>
      <c r="N60" s="18">
        <f t="shared" si="7"/>
        <v>53.516397120214755</v>
      </c>
      <c r="O60" s="18">
        <f t="shared" si="7"/>
        <v>44.336824646451269</v>
      </c>
      <c r="P60" s="18">
        <f t="shared" si="7"/>
        <v>57.776693734709831</v>
      </c>
      <c r="Q60" s="18">
        <f>Q37/Q$30*100</f>
        <v>55.468231562969493</v>
      </c>
      <c r="S60" s="18">
        <f t="shared" si="2"/>
        <v>57.566658512324921</v>
      </c>
      <c r="T60" s="18">
        <f t="shared" si="2"/>
        <v>46.344643157419426</v>
      </c>
      <c r="U60" s="18">
        <f t="shared" si="2"/>
        <v>51.91476364911243</v>
      </c>
      <c r="V60" s="18">
        <f t="shared" si="2"/>
        <v>48.270710371718714</v>
      </c>
      <c r="W60" s="18">
        <f t="shared" si="2"/>
        <v>48.605555778382012</v>
      </c>
      <c r="X60" s="18">
        <f t="shared" si="2"/>
        <v>53.796431010993409</v>
      </c>
      <c r="Z60" s="18">
        <f>Z37/Z$30*100</f>
        <v>74.078714740485921</v>
      </c>
      <c r="AA60" s="18">
        <f>AA37/AA$30*100</f>
        <v>72.320801946256182</v>
      </c>
      <c r="AB60" s="18">
        <f t="shared" si="6"/>
        <v>53.531885578118299</v>
      </c>
      <c r="AC60" s="18">
        <f t="shared" si="6"/>
        <v>53.13061965705549</v>
      </c>
      <c r="AD60" s="18">
        <f t="shared" si="6"/>
        <v>47.344692978397362</v>
      </c>
      <c r="AE60" s="18">
        <f t="shared" si="6"/>
        <v>51.297155869769504</v>
      </c>
    </row>
    <row r="61" spans="2:31" ht="12.75" customHeight="1" x14ac:dyDescent="0.25">
      <c r="B61" s="130"/>
      <c r="C61" s="7" t="s">
        <v>15</v>
      </c>
      <c r="D61" s="17">
        <f t="shared" si="4"/>
        <v>20.34845835193509</v>
      </c>
      <c r="E61" s="18"/>
      <c r="F61" s="18"/>
      <c r="G61" s="18">
        <f t="shared" si="5"/>
        <v>20.352439309932787</v>
      </c>
      <c r="H61" s="18">
        <f t="shared" si="5"/>
        <v>21.760925753726671</v>
      </c>
      <c r="I61" s="18">
        <f t="shared" si="5"/>
        <v>20.152813680995632</v>
      </c>
      <c r="J61" s="18"/>
      <c r="L61" s="18">
        <f t="shared" si="7"/>
        <v>16.014785100837653</v>
      </c>
      <c r="M61" s="18">
        <f t="shared" si="7"/>
        <v>22.718406913833384</v>
      </c>
      <c r="N61" s="18">
        <f t="shared" si="7"/>
        <v>20.035579530373624</v>
      </c>
      <c r="O61" s="18">
        <f t="shared" si="7"/>
        <v>20.443996793017078</v>
      </c>
      <c r="P61" s="18">
        <f t="shared" si="7"/>
        <v>20.529866245912821</v>
      </c>
      <c r="Q61" s="18"/>
      <c r="S61" s="18">
        <f t="shared" si="2"/>
        <v>23.540980679847653</v>
      </c>
      <c r="T61" s="18">
        <f t="shared" si="2"/>
        <v>19.314408563362178</v>
      </c>
      <c r="U61" s="18">
        <f t="shared" si="2"/>
        <v>16.888840052211116</v>
      </c>
      <c r="V61" s="18">
        <f t="shared" si="2"/>
        <v>20.568470174761298</v>
      </c>
      <c r="W61" s="18">
        <f t="shared" si="2"/>
        <v>20.163302722735228</v>
      </c>
      <c r="X61" s="18">
        <f t="shared" si="2"/>
        <v>27.083836846666621</v>
      </c>
      <c r="Z61" s="18"/>
      <c r="AA61" s="18"/>
      <c r="AB61" s="18">
        <f t="shared" ref="AB61:AD70" si="8">AB38/AB$30*100</f>
        <v>17.16671841985341</v>
      </c>
      <c r="AC61" s="18">
        <f t="shared" si="8"/>
        <v>21.200907205443098</v>
      </c>
      <c r="AD61" s="18">
        <f t="shared" si="8"/>
        <v>21.633014094587903</v>
      </c>
      <c r="AE61" s="18"/>
    </row>
    <row r="62" spans="2:31" ht="12.75" customHeight="1" x14ac:dyDescent="0.25">
      <c r="B62" s="130"/>
      <c r="C62" s="7" t="s">
        <v>16</v>
      </c>
      <c r="D62" s="17">
        <f t="shared" si="4"/>
        <v>29.173191270221526</v>
      </c>
      <c r="E62" s="18"/>
      <c r="F62" s="18"/>
      <c r="G62" s="18">
        <f t="shared" si="5"/>
        <v>26.210411301230458</v>
      </c>
      <c r="H62" s="18">
        <f t="shared" si="5"/>
        <v>31.514793525005551</v>
      </c>
      <c r="I62" s="18">
        <f t="shared" si="5"/>
        <v>29.826134284924059</v>
      </c>
      <c r="J62" s="18"/>
      <c r="L62" s="18">
        <f t="shared" si="7"/>
        <v>30.395722606135774</v>
      </c>
      <c r="M62" s="18">
        <f t="shared" si="7"/>
        <v>44.165873741541581</v>
      </c>
      <c r="N62" s="18">
        <f t="shared" si="7"/>
        <v>26.44802334941167</v>
      </c>
      <c r="O62" s="18">
        <f t="shared" si="7"/>
        <v>35.219178560531631</v>
      </c>
      <c r="P62" s="18">
        <f t="shared" si="7"/>
        <v>21.693440019377327</v>
      </c>
      <c r="Q62" s="18">
        <f>Q39/Q$30*100</f>
        <v>19.02090610719419</v>
      </c>
      <c r="S62" s="18">
        <f t="shared" si="2"/>
        <v>18.892360807827419</v>
      </c>
      <c r="T62" s="18">
        <f t="shared" si="2"/>
        <v>34.340948279218402</v>
      </c>
      <c r="U62" s="18">
        <f t="shared" si="2"/>
        <v>31.196396298676461</v>
      </c>
      <c r="V62" s="18">
        <f t="shared" si="2"/>
        <v>31.160819453519998</v>
      </c>
      <c r="W62" s="18">
        <f t="shared" si="2"/>
        <v>31.231141498882771</v>
      </c>
      <c r="X62" s="18">
        <f t="shared" si="2"/>
        <v>19.119732142339966</v>
      </c>
      <c r="Z62" s="18"/>
      <c r="AA62" s="18"/>
      <c r="AB62" s="18">
        <f t="shared" si="8"/>
        <v>29.301396002028291</v>
      </c>
      <c r="AC62" s="18">
        <f t="shared" si="8"/>
        <v>25.668473137501412</v>
      </c>
      <c r="AD62" s="18">
        <f t="shared" si="8"/>
        <v>31.022292927014721</v>
      </c>
      <c r="AE62" s="18">
        <f>AE39/AE$30*100</f>
        <v>29.64592482963489</v>
      </c>
    </row>
    <row r="63" spans="2:31" ht="12.75" customHeight="1" x14ac:dyDescent="0.25">
      <c r="B63" s="125" t="s">
        <v>116</v>
      </c>
      <c r="C63" s="7" t="s">
        <v>115</v>
      </c>
      <c r="D63" s="17">
        <f t="shared" si="4"/>
        <v>93.391871702705728</v>
      </c>
      <c r="E63" s="18">
        <f>E40/E$30*100</f>
        <v>96.164397815577757</v>
      </c>
      <c r="F63" s="18">
        <f>F40/F$30*100</f>
        <v>94.236500789002946</v>
      </c>
      <c r="G63" s="18">
        <f t="shared" si="5"/>
        <v>98.208847682697524</v>
      </c>
      <c r="H63" s="18">
        <f t="shared" si="5"/>
        <v>95.433321056578492</v>
      </c>
      <c r="I63" s="18">
        <f t="shared" si="5"/>
        <v>90.654759610381902</v>
      </c>
      <c r="J63" s="18">
        <f>J40/J$30*100</f>
        <v>91.502340326001942</v>
      </c>
      <c r="L63" s="18">
        <f t="shared" si="7"/>
        <v>96.953265748608388</v>
      </c>
      <c r="M63" s="18">
        <f t="shared" si="7"/>
        <v>97.964528829792812</v>
      </c>
      <c r="N63" s="18">
        <f t="shared" si="7"/>
        <v>91.858097883021586</v>
      </c>
      <c r="O63" s="18">
        <f t="shared" si="7"/>
        <v>93.304656917065572</v>
      </c>
      <c r="P63" s="18">
        <f t="shared" si="7"/>
        <v>92.249057315790978</v>
      </c>
      <c r="Q63" s="18">
        <f>Q40/Q$30*100</f>
        <v>89.667074207149199</v>
      </c>
      <c r="S63" s="18">
        <f t="shared" ref="S63:X70" si="9">S40/S$30*100</f>
        <v>96.141849876873195</v>
      </c>
      <c r="T63" s="18">
        <f t="shared" si="9"/>
        <v>93.432175797703238</v>
      </c>
      <c r="U63" s="18">
        <f t="shared" si="9"/>
        <v>95.280456436459232</v>
      </c>
      <c r="V63" s="18">
        <f t="shared" si="9"/>
        <v>95.838660073819398</v>
      </c>
      <c r="W63" s="18">
        <f t="shared" si="9"/>
        <v>89.582374749621266</v>
      </c>
      <c r="X63" s="18">
        <f t="shared" si="9"/>
        <v>92.430346613647146</v>
      </c>
      <c r="Z63" s="18">
        <f>Z40/Z$30*100</f>
        <v>65.817703472902295</v>
      </c>
      <c r="AA63" s="18">
        <f>AA40/AA$30*100</f>
        <v>89.473330826753113</v>
      </c>
      <c r="AB63" s="18">
        <f t="shared" si="8"/>
        <v>93.759162213272688</v>
      </c>
      <c r="AC63" s="18">
        <f t="shared" si="8"/>
        <v>92.988799660363853</v>
      </c>
      <c r="AD63" s="18">
        <f t="shared" si="8"/>
        <v>95.048290601462156</v>
      </c>
      <c r="AE63" s="18">
        <f>AE40/AE$30*100</f>
        <v>88.870591357605676</v>
      </c>
    </row>
    <row r="64" spans="2:31" ht="12.75" customHeight="1" x14ac:dyDescent="0.25">
      <c r="B64" s="129" t="s">
        <v>84</v>
      </c>
      <c r="C64" s="7" t="s">
        <v>17</v>
      </c>
      <c r="D64" s="17">
        <f t="shared" si="4"/>
        <v>13.527917175279184</v>
      </c>
      <c r="E64" s="18"/>
      <c r="F64" s="18"/>
      <c r="G64" s="18">
        <f t="shared" si="5"/>
        <v>17.528956965812149</v>
      </c>
      <c r="H64" s="18">
        <f t="shared" si="5"/>
        <v>13.090245147886037</v>
      </c>
      <c r="I64" s="18">
        <f t="shared" si="5"/>
        <v>13.754044580544919</v>
      </c>
      <c r="J64" s="18"/>
      <c r="L64" s="18">
        <f t="shared" si="7"/>
        <v>11.872870321447055</v>
      </c>
      <c r="M64" s="18">
        <f t="shared" si="7"/>
        <v>18.630208385966508</v>
      </c>
      <c r="N64" s="18">
        <f t="shared" si="7"/>
        <v>11.697599284779477</v>
      </c>
      <c r="O64" s="18">
        <f t="shared" si="7"/>
        <v>14.686696993004444</v>
      </c>
      <c r="P64" s="18">
        <f t="shared" si="7"/>
        <v>14.028356358437044</v>
      </c>
      <c r="Q64" s="18">
        <f>Q41/Q$30*100</f>
        <v>8.3405471926065555</v>
      </c>
      <c r="S64" s="18">
        <f t="shared" si="9"/>
        <v>15.294228764188569</v>
      </c>
      <c r="T64" s="18">
        <f t="shared" si="9"/>
        <v>13.12450863129285</v>
      </c>
      <c r="U64" s="18">
        <f t="shared" si="9"/>
        <v>14.169428971941533</v>
      </c>
      <c r="V64" s="18">
        <f t="shared" si="9"/>
        <v>12.207535544169893</v>
      </c>
      <c r="W64" s="18">
        <f t="shared" si="9"/>
        <v>13.947556123057977</v>
      </c>
      <c r="X64" s="18">
        <f t="shared" si="9"/>
        <v>11.309485104405233</v>
      </c>
      <c r="Z64" s="18">
        <f>Z41/Z$30*100</f>
        <v>22.82014490220271</v>
      </c>
      <c r="AA64" s="18"/>
      <c r="AB64" s="18">
        <f t="shared" si="8"/>
        <v>13.892371298008635</v>
      </c>
      <c r="AC64" s="18">
        <f t="shared" si="8"/>
        <v>13.569154586082702</v>
      </c>
      <c r="AD64" s="18">
        <f t="shared" si="8"/>
        <v>13.405807908725528</v>
      </c>
      <c r="AE64" s="18">
        <f>AE41/AE$30*100</f>
        <v>11.29236360871621</v>
      </c>
    </row>
    <row r="65" spans="2:31" ht="12.75" customHeight="1" x14ac:dyDescent="0.25">
      <c r="B65" s="130"/>
      <c r="C65" s="7" t="s">
        <v>18</v>
      </c>
      <c r="D65" s="17">
        <f t="shared" si="4"/>
        <v>31.21262263212623</v>
      </c>
      <c r="E65" s="18">
        <f>E42/E$30*100</f>
        <v>50.841212673235148</v>
      </c>
      <c r="F65" s="18"/>
      <c r="G65" s="18">
        <f t="shared" si="5"/>
        <v>32.342861222484849</v>
      </c>
      <c r="H65" s="18">
        <f t="shared" si="5"/>
        <v>34.847651093628514</v>
      </c>
      <c r="I65" s="18">
        <f t="shared" si="5"/>
        <v>28.638320313283323</v>
      </c>
      <c r="J65" s="18">
        <f>J42/J$30*100</f>
        <v>17.013488323732336</v>
      </c>
      <c r="L65" s="18">
        <f t="shared" si="7"/>
        <v>40.859347851121065</v>
      </c>
      <c r="M65" s="18">
        <f t="shared" si="7"/>
        <v>29.056451874210104</v>
      </c>
      <c r="N65" s="18">
        <f t="shared" si="7"/>
        <v>29.792663214864788</v>
      </c>
      <c r="O65" s="18">
        <f t="shared" si="7"/>
        <v>33.754194025190969</v>
      </c>
      <c r="P65" s="18">
        <f t="shared" si="7"/>
        <v>29.744121034725623</v>
      </c>
      <c r="Q65" s="18">
        <f>Q42/Q$30*100</f>
        <v>16.647730874400541</v>
      </c>
      <c r="S65" s="18">
        <f t="shared" si="9"/>
        <v>38.036212930966343</v>
      </c>
      <c r="T65" s="18">
        <f t="shared" si="9"/>
        <v>38.050705206590287</v>
      </c>
      <c r="U65" s="18">
        <f t="shared" si="9"/>
        <v>30.552587715838207</v>
      </c>
      <c r="V65" s="18">
        <f t="shared" si="9"/>
        <v>33.509349132995339</v>
      </c>
      <c r="W65" s="18">
        <f t="shared" si="9"/>
        <v>28.450053464332665</v>
      </c>
      <c r="X65" s="18">
        <f t="shared" si="9"/>
        <v>20.486935529428788</v>
      </c>
      <c r="Z65" s="18">
        <f>Z42/Z$30*100</f>
        <v>47.595253598677864</v>
      </c>
      <c r="AA65" s="18">
        <f>AA42/AA$30*100</f>
        <v>30.962842569239058</v>
      </c>
      <c r="AB65" s="18">
        <f t="shared" si="8"/>
        <v>27.56585531930541</v>
      </c>
      <c r="AC65" s="18">
        <f t="shared" si="8"/>
        <v>32.275310111864606</v>
      </c>
      <c r="AD65" s="18">
        <f t="shared" si="8"/>
        <v>31.489585215316247</v>
      </c>
      <c r="AE65" s="18">
        <f>AE42/AE$30*100</f>
        <v>22.589314443387671</v>
      </c>
    </row>
    <row r="66" spans="2:31" ht="12.75" customHeight="1" x14ac:dyDescent="0.25">
      <c r="B66" s="131"/>
      <c r="C66" s="7" t="s">
        <v>19</v>
      </c>
      <c r="D66" s="17">
        <f t="shared" si="4"/>
        <v>55.259460192594588</v>
      </c>
      <c r="E66" s="18"/>
      <c r="F66" s="18"/>
      <c r="G66" s="18">
        <f t="shared" si="5"/>
        <v>50.12818181170303</v>
      </c>
      <c r="H66" s="18">
        <f t="shared" si="5"/>
        <v>52.062103758485492</v>
      </c>
      <c r="I66" s="18">
        <f t="shared" si="5"/>
        <v>57.607635106171749</v>
      </c>
      <c r="J66" s="18">
        <f>J43/J$30*100</f>
        <v>75.399332839739202</v>
      </c>
      <c r="L66" s="18">
        <f t="shared" si="7"/>
        <v>47.267781827431882</v>
      </c>
      <c r="M66" s="18">
        <f t="shared" si="7"/>
        <v>52.313339739823384</v>
      </c>
      <c r="N66" s="18">
        <f t="shared" si="7"/>
        <v>58.509737500355776</v>
      </c>
      <c r="O66" s="18">
        <f t="shared" si="7"/>
        <v>51.55910898180457</v>
      </c>
      <c r="P66" s="18">
        <f t="shared" si="7"/>
        <v>56.227522606837333</v>
      </c>
      <c r="Q66" s="18">
        <f>Q43/Q$30*100</f>
        <v>75.01172193299287</v>
      </c>
      <c r="S66" s="18">
        <f t="shared" si="9"/>
        <v>46.669558304845097</v>
      </c>
      <c r="T66" s="18">
        <f t="shared" si="9"/>
        <v>48.824786162116872</v>
      </c>
      <c r="U66" s="18">
        <f t="shared" si="9"/>
        <v>55.277983312220272</v>
      </c>
      <c r="V66" s="18">
        <f t="shared" si="9"/>
        <v>54.28311532283476</v>
      </c>
      <c r="W66" s="18">
        <f t="shared" si="9"/>
        <v>57.602390412609395</v>
      </c>
      <c r="X66" s="18">
        <f t="shared" si="9"/>
        <v>68.203579366165997</v>
      </c>
      <c r="Z66" s="18"/>
      <c r="AA66" s="18"/>
      <c r="AB66" s="18">
        <f t="shared" si="8"/>
        <v>58.541773382685946</v>
      </c>
      <c r="AC66" s="18">
        <f t="shared" si="8"/>
        <v>54.155535302052705</v>
      </c>
      <c r="AD66" s="18">
        <f t="shared" si="8"/>
        <v>55.104606875958154</v>
      </c>
      <c r="AE66" s="18">
        <f>AE43/AE$30*100</f>
        <v>66.118321947896106</v>
      </c>
    </row>
    <row r="67" spans="2:31" ht="12.75" customHeight="1" x14ac:dyDescent="0.25">
      <c r="B67" s="129" t="s">
        <v>83</v>
      </c>
      <c r="C67" s="7" t="s">
        <v>20</v>
      </c>
      <c r="D67" s="17">
        <f t="shared" si="4"/>
        <v>10.906460509064607</v>
      </c>
      <c r="E67" s="18"/>
      <c r="F67" s="18"/>
      <c r="G67" s="18">
        <f t="shared" si="5"/>
        <v>14.910031236217833</v>
      </c>
      <c r="H67" s="18">
        <f t="shared" si="5"/>
        <v>12.213105704109811</v>
      </c>
      <c r="I67" s="18">
        <f t="shared" si="5"/>
        <v>10.201462777803622</v>
      </c>
      <c r="J67" s="18"/>
      <c r="L67" s="18">
        <f t="shared" si="7"/>
        <v>14.577893749634658</v>
      </c>
      <c r="M67" s="18">
        <f t="shared" si="7"/>
        <v>16.042172352760065</v>
      </c>
      <c r="N67" s="18">
        <f t="shared" si="7"/>
        <v>9.0758434282571123</v>
      </c>
      <c r="O67" s="18">
        <f t="shared" si="7"/>
        <v>12.197387869785814</v>
      </c>
      <c r="P67" s="18">
        <f t="shared" si="7"/>
        <v>9.1093457448292732</v>
      </c>
      <c r="Q67" s="18"/>
      <c r="S67" s="18">
        <f t="shared" si="9"/>
        <v>10.298918214982823</v>
      </c>
      <c r="T67" s="18">
        <f t="shared" si="9"/>
        <v>11.862961935501609</v>
      </c>
      <c r="U67" s="18">
        <f t="shared" si="9"/>
        <v>14.715069741228085</v>
      </c>
      <c r="V67" s="18">
        <f t="shared" si="9"/>
        <v>11.921682207791582</v>
      </c>
      <c r="W67" s="18">
        <f t="shared" si="9"/>
        <v>8.3656895198285106</v>
      </c>
      <c r="X67" s="18">
        <f t="shared" si="9"/>
        <v>7.1695034240193856</v>
      </c>
      <c r="Z67" s="18"/>
      <c r="AA67" s="18"/>
      <c r="AB67" s="18">
        <f t="shared" si="8"/>
        <v>9.0159525544899406</v>
      </c>
      <c r="AC67" s="18">
        <f t="shared" si="8"/>
        <v>12.288112934161074</v>
      </c>
      <c r="AD67" s="18">
        <f t="shared" si="8"/>
        <v>11.199742432768144</v>
      </c>
      <c r="AE67" s="18"/>
    </row>
    <row r="68" spans="2:31" ht="12.75" customHeight="1" x14ac:dyDescent="0.25">
      <c r="B68" s="130"/>
      <c r="C68" s="7" t="s">
        <v>21</v>
      </c>
      <c r="D68" s="17">
        <f t="shared" si="4"/>
        <v>55.979203399792013</v>
      </c>
      <c r="E68" s="18"/>
      <c r="F68" s="18"/>
      <c r="G68" s="18">
        <f t="shared" si="5"/>
        <v>50.789670320291435</v>
      </c>
      <c r="H68" s="18">
        <f t="shared" si="5"/>
        <v>54.479783861649381</v>
      </c>
      <c r="I68" s="18">
        <f t="shared" si="5"/>
        <v>57.841214314345756</v>
      </c>
      <c r="J68" s="18">
        <f>J45/J$30*100</f>
        <v>71.880078245607876</v>
      </c>
      <c r="L68" s="18">
        <f t="shared" si="7"/>
        <v>57.362374570503697</v>
      </c>
      <c r="M68" s="18">
        <f t="shared" si="7"/>
        <v>56.623478530121353</v>
      </c>
      <c r="N68" s="18">
        <f t="shared" si="7"/>
        <v>63.218184271472509</v>
      </c>
      <c r="O68" s="18">
        <f t="shared" si="7"/>
        <v>51.53421530990736</v>
      </c>
      <c r="P68" s="18">
        <f t="shared" si="7"/>
        <v>48.525392442017399</v>
      </c>
      <c r="Q68" s="18">
        <f>Q45/Q$30*100</f>
        <v>72.360053973797704</v>
      </c>
      <c r="S68" s="18">
        <f t="shared" si="9"/>
        <v>44.863919855017173</v>
      </c>
      <c r="T68" s="18">
        <f t="shared" si="9"/>
        <v>52.277648144939917</v>
      </c>
      <c r="U68" s="18">
        <f t="shared" si="9"/>
        <v>59.574649648019474</v>
      </c>
      <c r="V68" s="18">
        <f t="shared" si="9"/>
        <v>54.238253068894423</v>
      </c>
      <c r="W68" s="18">
        <f t="shared" si="9"/>
        <v>57.778125083022857</v>
      </c>
      <c r="X68" s="18">
        <f t="shared" si="9"/>
        <v>63.700512885643043</v>
      </c>
      <c r="Z68" s="18"/>
      <c r="AA68" s="18"/>
      <c r="AB68" s="18">
        <f t="shared" si="8"/>
        <v>56.303374846988149</v>
      </c>
      <c r="AC68" s="18">
        <f t="shared" si="8"/>
        <v>55.801035661246068</v>
      </c>
      <c r="AD68" s="18">
        <f t="shared" si="8"/>
        <v>56.200893382433691</v>
      </c>
      <c r="AE68" s="18">
        <f>AE45/AE$30*100</f>
        <v>61.890782040564339</v>
      </c>
    </row>
    <row r="69" spans="2:31" ht="12.75" customHeight="1" x14ac:dyDescent="0.25">
      <c r="B69" s="130"/>
      <c r="C69" s="7" t="s">
        <v>22</v>
      </c>
      <c r="D69" s="17">
        <f t="shared" si="4"/>
        <v>10.747863827478646</v>
      </c>
      <c r="E69" s="18"/>
      <c r="F69" s="18"/>
      <c r="G69" s="18">
        <f t="shared" si="5"/>
        <v>8.034226328970826</v>
      </c>
      <c r="H69" s="18">
        <f t="shared" si="5"/>
        <v>10.267172455301179</v>
      </c>
      <c r="I69" s="18">
        <f t="shared" si="5"/>
        <v>12.041935272726164</v>
      </c>
      <c r="J69" s="18"/>
      <c r="L69" s="18">
        <f t="shared" si="7"/>
        <v>7.557700835952688</v>
      </c>
      <c r="M69" s="18">
        <f t="shared" si="7"/>
        <v>9.2612293556869751</v>
      </c>
      <c r="N69" s="18">
        <f t="shared" si="7"/>
        <v>11.208987043405932</v>
      </c>
      <c r="O69" s="18">
        <f t="shared" si="7"/>
        <v>11.096742919134966</v>
      </c>
      <c r="P69" s="18">
        <f t="shared" si="7"/>
        <v>12.87716735795421</v>
      </c>
      <c r="Q69" s="18"/>
      <c r="S69" s="18">
        <f t="shared" si="9"/>
        <v>9.1367863965359746</v>
      </c>
      <c r="T69" s="18">
        <f t="shared" si="9"/>
        <v>8.9240706887270349</v>
      </c>
      <c r="U69" s="18">
        <f t="shared" si="9"/>
        <v>9.6625890729088617</v>
      </c>
      <c r="V69" s="18">
        <f t="shared" si="9"/>
        <v>11.126965794152429</v>
      </c>
      <c r="W69" s="18">
        <f t="shared" si="9"/>
        <v>11.931590548200916</v>
      </c>
      <c r="X69" s="18">
        <f t="shared" si="9"/>
        <v>12.317529901732318</v>
      </c>
      <c r="Z69" s="18">
        <f>Z46/Z$30*100</f>
        <v>19.930933749263446</v>
      </c>
      <c r="AA69" s="18"/>
      <c r="AB69" s="18">
        <f t="shared" si="8"/>
        <v>8.7139050736904089</v>
      </c>
      <c r="AC69" s="18">
        <f t="shared" si="8"/>
        <v>10.03961719450561</v>
      </c>
      <c r="AD69" s="18">
        <f t="shared" si="8"/>
        <v>10.823357595723632</v>
      </c>
      <c r="AE69" s="18"/>
    </row>
    <row r="70" spans="2:31" ht="12.75" customHeight="1" x14ac:dyDescent="0.25">
      <c r="B70" s="131"/>
      <c r="C70" s="7" t="s">
        <v>23</v>
      </c>
      <c r="D70" s="17">
        <f t="shared" si="4"/>
        <v>22.366472263664726</v>
      </c>
      <c r="E70" s="18"/>
      <c r="F70" s="18"/>
      <c r="G70" s="18">
        <f t="shared" si="5"/>
        <v>26.266072114519922</v>
      </c>
      <c r="H70" s="18">
        <f t="shared" si="5"/>
        <v>23.039937978939665</v>
      </c>
      <c r="I70" s="18">
        <f t="shared" si="5"/>
        <v>19.915387635124457</v>
      </c>
      <c r="J70" s="18"/>
      <c r="L70" s="18">
        <f t="shared" si="7"/>
        <v>20.502030843908976</v>
      </c>
      <c r="M70" s="18">
        <f t="shared" si="7"/>
        <v>18.073119761431606</v>
      </c>
      <c r="N70" s="18">
        <f t="shared" si="7"/>
        <v>16.496985256864487</v>
      </c>
      <c r="O70" s="18">
        <f t="shared" si="7"/>
        <v>25.171653901171869</v>
      </c>
      <c r="P70" s="18">
        <f t="shared" si="7"/>
        <v>29.488094455199075</v>
      </c>
      <c r="Q70" s="18">
        <f>Q47/Q$30*100</f>
        <v>16.602724505121696</v>
      </c>
      <c r="S70" s="18">
        <f t="shared" si="9"/>
        <v>35.700375533464026</v>
      </c>
      <c r="T70" s="18">
        <f t="shared" si="9"/>
        <v>26.93531923083145</v>
      </c>
      <c r="U70" s="18">
        <f t="shared" si="9"/>
        <v>16.04769153784359</v>
      </c>
      <c r="V70" s="18">
        <f t="shared" si="9"/>
        <v>22.713098929161575</v>
      </c>
      <c r="W70" s="18">
        <f t="shared" si="9"/>
        <v>21.924594848947727</v>
      </c>
      <c r="X70" s="18">
        <f t="shared" si="9"/>
        <v>16.812453788605239</v>
      </c>
      <c r="Z70" s="18">
        <f>Z47/Z$30*100</f>
        <v>28.718820472562328</v>
      </c>
      <c r="AA70" s="18"/>
      <c r="AB70" s="18">
        <f t="shared" si="8"/>
        <v>25.966767524831496</v>
      </c>
      <c r="AC70" s="18">
        <f t="shared" si="8"/>
        <v>21.871234210087238</v>
      </c>
      <c r="AD70" s="18">
        <f t="shared" si="8"/>
        <v>21.776006589074491</v>
      </c>
      <c r="AE70" s="18">
        <f>AE47/AE$30*100</f>
        <v>22.398756148688435</v>
      </c>
    </row>
    <row r="71" spans="2:31" ht="12.75" customHeight="1" x14ac:dyDescent="0.25"/>
    <row r="72" spans="2:31" ht="12.75" customHeight="1" x14ac:dyDescent="0.25"/>
    <row r="73" spans="2:31" ht="12.75" customHeight="1" x14ac:dyDescent="0.25"/>
    <row r="74" spans="2:31" ht="12.75" customHeight="1" x14ac:dyDescent="0.25">
      <c r="B74" s="140" t="s">
        <v>100</v>
      </c>
      <c r="C74" s="159"/>
      <c r="D74" s="171" t="s">
        <v>125</v>
      </c>
      <c r="E74" s="172"/>
      <c r="F74" s="172"/>
      <c r="G74" s="172"/>
      <c r="H74" s="172"/>
      <c r="I74" s="172"/>
      <c r="J74" s="173"/>
      <c r="K74" s="42"/>
      <c r="L74" s="174" t="s">
        <v>95</v>
      </c>
      <c r="M74" s="174"/>
      <c r="N74" s="174"/>
      <c r="O74" s="174"/>
      <c r="P74" s="174"/>
      <c r="Q74" s="174"/>
      <c r="R74" s="42"/>
      <c r="S74" s="174" t="s">
        <v>96</v>
      </c>
      <c r="T74" s="174"/>
      <c r="U74" s="174"/>
      <c r="V74" s="174"/>
      <c r="W74" s="174"/>
      <c r="X74" s="174"/>
      <c r="Y74" s="42"/>
      <c r="Z74" s="174" t="s">
        <v>126</v>
      </c>
      <c r="AA74" s="174"/>
      <c r="AB74" s="174"/>
      <c r="AC74" s="174"/>
      <c r="AD74" s="174"/>
      <c r="AE74" s="174"/>
    </row>
    <row r="75" spans="2:31" ht="44.1" customHeight="1" x14ac:dyDescent="0.25">
      <c r="B75" s="142"/>
      <c r="C75" s="160"/>
      <c r="D75" s="80" t="s">
        <v>25</v>
      </c>
      <c r="E75" s="63" t="s">
        <v>63</v>
      </c>
      <c r="F75" s="63" t="s">
        <v>64</v>
      </c>
      <c r="G75" s="63" t="s">
        <v>65</v>
      </c>
      <c r="H75" s="63" t="s">
        <v>66</v>
      </c>
      <c r="I75" s="63" t="s">
        <v>67</v>
      </c>
      <c r="J75" s="63" t="s">
        <v>24</v>
      </c>
      <c r="L75" s="63" t="s">
        <v>63</v>
      </c>
      <c r="M75" s="63" t="s">
        <v>64</v>
      </c>
      <c r="N75" s="63" t="s">
        <v>65</v>
      </c>
      <c r="O75" s="63" t="s">
        <v>67</v>
      </c>
      <c r="P75" s="63" t="s">
        <v>67</v>
      </c>
      <c r="Q75" s="63" t="s">
        <v>24</v>
      </c>
      <c r="S75" s="63" t="s">
        <v>63</v>
      </c>
      <c r="T75" s="63" t="s">
        <v>64</v>
      </c>
      <c r="U75" s="63" t="s">
        <v>65</v>
      </c>
      <c r="V75" s="63" t="s">
        <v>66</v>
      </c>
      <c r="W75" s="63" t="s">
        <v>67</v>
      </c>
      <c r="X75" s="63" t="s">
        <v>24</v>
      </c>
      <c r="Z75" s="63" t="s">
        <v>63</v>
      </c>
      <c r="AA75" s="63" t="s">
        <v>64</v>
      </c>
      <c r="AB75" s="63" t="s">
        <v>65</v>
      </c>
      <c r="AC75" s="63" t="s">
        <v>66</v>
      </c>
      <c r="AD75" s="63" t="s">
        <v>67</v>
      </c>
      <c r="AE75" s="63" t="s">
        <v>24</v>
      </c>
    </row>
    <row r="76" spans="2:31" ht="12.75" customHeight="1" x14ac:dyDescent="0.25">
      <c r="B76" s="129" t="s">
        <v>80</v>
      </c>
      <c r="C76" s="21" t="s">
        <v>25</v>
      </c>
      <c r="D76" s="17">
        <f t="shared" ref="D76:J77" si="10">D30/$D30*100</f>
        <v>100</v>
      </c>
      <c r="E76" s="17">
        <f t="shared" si="10"/>
        <v>2.1981730402920769</v>
      </c>
      <c r="F76" s="17">
        <f t="shared" si="10"/>
        <v>2.1466941645654125</v>
      </c>
      <c r="G76" s="17">
        <f t="shared" si="10"/>
        <v>13.180232734680075</v>
      </c>
      <c r="H76" s="17">
        <f t="shared" si="10"/>
        <v>31.637649459092014</v>
      </c>
      <c r="I76" s="17">
        <f t="shared" si="10"/>
        <v>47.104181552454449</v>
      </c>
      <c r="J76" s="17">
        <f t="shared" si="10"/>
        <v>3.733069048915965</v>
      </c>
      <c r="L76" s="17">
        <f t="shared" ref="L76:Q81" si="11">L30/$D30*100</f>
        <v>11.53521917292108</v>
      </c>
      <c r="M76" s="17">
        <f t="shared" si="11"/>
        <v>10.301644118866609</v>
      </c>
      <c r="N76" s="17">
        <f t="shared" si="11"/>
        <v>25.025213980172641</v>
      </c>
      <c r="O76" s="17">
        <f t="shared" si="11"/>
        <v>22.986943696226835</v>
      </c>
      <c r="P76" s="17">
        <f t="shared" si="11"/>
        <v>24.983418013334973</v>
      </c>
      <c r="Q76" s="17">
        <f t="shared" si="11"/>
        <v>5.1675610184778638</v>
      </c>
      <c r="S76" s="17">
        <f t="shared" ref="S76:X85" si="12">S30/$D30*100</f>
        <v>11.296216322977806</v>
      </c>
      <c r="T76" s="17">
        <f t="shared" si="12"/>
        <v>7.5873332420950526</v>
      </c>
      <c r="U76" s="17">
        <f t="shared" si="12"/>
        <v>21.954582616742389</v>
      </c>
      <c r="V76" s="17">
        <f t="shared" si="12"/>
        <v>21.083820993358469</v>
      </c>
      <c r="W76" s="17">
        <f t="shared" si="12"/>
        <v>30.831726350411497</v>
      </c>
      <c r="X76" s="17">
        <f t="shared" si="12"/>
        <v>7.2463204744147776</v>
      </c>
      <c r="Z76" s="17">
        <f t="shared" ref="Z76:AE78" si="13">Z30/$D30*100</f>
        <v>2.5751178022525791</v>
      </c>
      <c r="AA76" s="17">
        <f t="shared" si="13"/>
        <v>2.3653418308220653</v>
      </c>
      <c r="AB76" s="17">
        <f t="shared" si="13"/>
        <v>10.806927047179517</v>
      </c>
      <c r="AC76" s="17">
        <f t="shared" si="13"/>
        <v>17.481673731515951</v>
      </c>
      <c r="AD76" s="17">
        <f t="shared" si="13"/>
        <v>62.360214361273222</v>
      </c>
      <c r="AE76" s="17">
        <f t="shared" si="13"/>
        <v>4.4107252269566937</v>
      </c>
    </row>
    <row r="77" spans="2:31" ht="12.75" customHeight="1" x14ac:dyDescent="0.25">
      <c r="B77" s="130"/>
      <c r="C77" s="7" t="s">
        <v>8</v>
      </c>
      <c r="D77" s="17">
        <f t="shared" si="10"/>
        <v>100</v>
      </c>
      <c r="E77" s="18">
        <f t="shared" si="10"/>
        <v>2.8058219089154854</v>
      </c>
      <c r="F77" s="18">
        <f t="shared" si="10"/>
        <v>1.9100220615673391</v>
      </c>
      <c r="G77" s="18">
        <f t="shared" si="10"/>
        <v>10.795373410346217</v>
      </c>
      <c r="H77" s="18">
        <f t="shared" si="10"/>
        <v>33.153623755520343</v>
      </c>
      <c r="I77" s="18">
        <f t="shared" si="10"/>
        <v>47.815598513116335</v>
      </c>
      <c r="J77" s="18">
        <f t="shared" si="10"/>
        <v>3.5195603505342907</v>
      </c>
      <c r="L77" s="18">
        <f t="shared" si="11"/>
        <v>10.454326491962254</v>
      </c>
      <c r="M77" s="18">
        <f t="shared" si="11"/>
        <v>9.7199323442110419</v>
      </c>
      <c r="N77" s="18">
        <f t="shared" si="11"/>
        <v>29.176594855003856</v>
      </c>
      <c r="O77" s="18">
        <f t="shared" si="11"/>
        <v>21.930491141318324</v>
      </c>
      <c r="P77" s="18">
        <f t="shared" si="11"/>
        <v>23.848321340420853</v>
      </c>
      <c r="Q77" s="18">
        <f t="shared" si="11"/>
        <v>4.8703338270837184</v>
      </c>
      <c r="S77" s="18">
        <f t="shared" si="12"/>
        <v>10.973335988411751</v>
      </c>
      <c r="T77" s="18">
        <f t="shared" si="12"/>
        <v>6.1927218878474806</v>
      </c>
      <c r="U77" s="18">
        <f t="shared" si="12"/>
        <v>22.010955174025355</v>
      </c>
      <c r="V77" s="18">
        <f t="shared" si="12"/>
        <v>22.665943507376458</v>
      </c>
      <c r="W77" s="18">
        <f t="shared" si="12"/>
        <v>31.786337729613756</v>
      </c>
      <c r="X77" s="18">
        <f t="shared" si="12"/>
        <v>6.3707057127252273</v>
      </c>
      <c r="Z77" s="18">
        <f t="shared" si="13"/>
        <v>2.3878289700798394</v>
      </c>
      <c r="AA77" s="18">
        <f t="shared" si="13"/>
        <v>3.1414118149546457</v>
      </c>
      <c r="AB77" s="18">
        <f t="shared" si="13"/>
        <v>11.186331155032951</v>
      </c>
      <c r="AC77" s="18">
        <f t="shared" si="13"/>
        <v>21.307015263667793</v>
      </c>
      <c r="AD77" s="18">
        <f t="shared" si="13"/>
        <v>57.03139436544631</v>
      </c>
      <c r="AE77" s="18">
        <f t="shared" si="13"/>
        <v>4.9460184308185564</v>
      </c>
    </row>
    <row r="78" spans="2:31" ht="12.75" customHeight="1" x14ac:dyDescent="0.25">
      <c r="B78" s="131"/>
      <c r="C78" s="7" t="s">
        <v>9</v>
      </c>
      <c r="D78" s="17">
        <f t="shared" ref="D78:D93" si="14">D32/$D32*100</f>
        <v>100</v>
      </c>
      <c r="E78" s="18"/>
      <c r="F78" s="18">
        <f>F32/$D32*100</f>
        <v>2.375147557458416</v>
      </c>
      <c r="G78" s="18">
        <f>G32/$D32*100</f>
        <v>15.482275084897495</v>
      </c>
      <c r="H78" s="18">
        <f>H32/$D32*100</f>
        <v>30.174319108068552</v>
      </c>
      <c r="I78" s="18">
        <f>I32/$D32*100</f>
        <v>46.41746936134269</v>
      </c>
      <c r="J78" s="18">
        <f>J32/$D32*100</f>
        <v>3.9391634129731408</v>
      </c>
      <c r="L78" s="18">
        <f t="shared" si="11"/>
        <v>12.578576616363696</v>
      </c>
      <c r="M78" s="18">
        <f t="shared" si="11"/>
        <v>10.863155285254292</v>
      </c>
      <c r="N78" s="18">
        <f t="shared" si="11"/>
        <v>21.017994565495663</v>
      </c>
      <c r="O78" s="18">
        <f t="shared" si="11"/>
        <v>24.006709725015185</v>
      </c>
      <c r="P78" s="18">
        <f t="shared" si="11"/>
        <v>26.079097152971041</v>
      </c>
      <c r="Q78" s="18">
        <f t="shared" si="11"/>
        <v>5.4544666549000951</v>
      </c>
      <c r="S78" s="18">
        <f t="shared" si="12"/>
        <v>11.607884267765717</v>
      </c>
      <c r="T78" s="18">
        <f t="shared" si="12"/>
        <v>8.9335151182393506</v>
      </c>
      <c r="U78" s="18">
        <f t="shared" si="12"/>
        <v>21.900167661138383</v>
      </c>
      <c r="V78" s="18">
        <f t="shared" si="12"/>
        <v>19.556639497435572</v>
      </c>
      <c r="W78" s="18">
        <f t="shared" si="12"/>
        <v>29.910264945749038</v>
      </c>
      <c r="X78" s="18">
        <f t="shared" si="12"/>
        <v>8.0915285096719103</v>
      </c>
      <c r="Z78" s="18">
        <f t="shared" si="13"/>
        <v>2.7559028150142191</v>
      </c>
      <c r="AA78" s="18">
        <f t="shared" si="13"/>
        <v>1.616221766599923</v>
      </c>
      <c r="AB78" s="18">
        <f t="shared" si="13"/>
        <v>10.440698181932289</v>
      </c>
      <c r="AC78" s="18">
        <f t="shared" si="13"/>
        <v>13.789171569561882</v>
      </c>
      <c r="AD78" s="18">
        <f t="shared" si="13"/>
        <v>67.503984973615502</v>
      </c>
      <c r="AE78" s="18">
        <f t="shared" si="13"/>
        <v>3.8940206932761727</v>
      </c>
    </row>
    <row r="79" spans="2:31" ht="12.75" customHeight="1" x14ac:dyDescent="0.25">
      <c r="B79" s="129" t="s">
        <v>81</v>
      </c>
      <c r="C79" s="7" t="s">
        <v>10</v>
      </c>
      <c r="D79" s="17">
        <f t="shared" si="14"/>
        <v>100</v>
      </c>
      <c r="E79" s="18"/>
      <c r="F79" s="18"/>
      <c r="G79" s="18">
        <f t="shared" ref="G79:I93" si="15">G33/$D33*100</f>
        <v>7.4070220965629554</v>
      </c>
      <c r="H79" s="18">
        <f t="shared" si="15"/>
        <v>25.379320090439272</v>
      </c>
      <c r="I79" s="18">
        <f t="shared" si="15"/>
        <v>62.581714474708861</v>
      </c>
      <c r="J79" s="18"/>
      <c r="L79" s="18">
        <f t="shared" si="11"/>
        <v>7.18902372924852</v>
      </c>
      <c r="M79" s="18">
        <f t="shared" si="11"/>
        <v>14.004786334996986</v>
      </c>
      <c r="N79" s="18">
        <f t="shared" si="11"/>
        <v>14.094866110934124</v>
      </c>
      <c r="O79" s="18">
        <f t="shared" si="11"/>
        <v>20.947084837704864</v>
      </c>
      <c r="P79" s="18">
        <f t="shared" si="11"/>
        <v>36.955179683905001</v>
      </c>
      <c r="Q79" s="18">
        <f t="shared" si="11"/>
        <v>6.8090593032105033</v>
      </c>
      <c r="S79" s="18">
        <f t="shared" si="12"/>
        <v>4.4810333041308326</v>
      </c>
      <c r="T79" s="18">
        <f t="shared" si="12"/>
        <v>4.7111440745460369</v>
      </c>
      <c r="U79" s="18">
        <f t="shared" si="12"/>
        <v>16.724750893773667</v>
      </c>
      <c r="V79" s="18">
        <f t="shared" si="12"/>
        <v>22.578437488938441</v>
      </c>
      <c r="W79" s="18">
        <f t="shared" si="12"/>
        <v>42.302338302183983</v>
      </c>
      <c r="X79" s="18">
        <f t="shared" si="12"/>
        <v>9.2022959364270278</v>
      </c>
      <c r="Z79" s="18">
        <f>Z33/$D33*100</f>
        <v>2.3203548104491905</v>
      </c>
      <c r="AA79" s="18"/>
      <c r="AB79" s="18">
        <f t="shared" ref="AB79:AE83" si="16">AB33/$D33*100</f>
        <v>5.5528510052741513</v>
      </c>
      <c r="AC79" s="18">
        <f t="shared" si="16"/>
        <v>21.211337098686766</v>
      </c>
      <c r="AD79" s="18">
        <f t="shared" si="16"/>
        <v>64.226310573077072</v>
      </c>
      <c r="AE79" s="18">
        <f t="shared" si="16"/>
        <v>5.5700766123323051</v>
      </c>
    </row>
    <row r="80" spans="2:31" ht="12.75" customHeight="1" x14ac:dyDescent="0.25">
      <c r="B80" s="130"/>
      <c r="C80" s="7" t="s">
        <v>11</v>
      </c>
      <c r="D80" s="17">
        <f t="shared" si="14"/>
        <v>100</v>
      </c>
      <c r="E80" s="18"/>
      <c r="F80" s="18"/>
      <c r="G80" s="18">
        <f t="shared" si="15"/>
        <v>8.3661109835934813</v>
      </c>
      <c r="H80" s="18">
        <f t="shared" si="15"/>
        <v>33.521592722793564</v>
      </c>
      <c r="I80" s="18">
        <f t="shared" si="15"/>
        <v>50.588174941714136</v>
      </c>
      <c r="J80" s="18"/>
      <c r="L80" s="18">
        <f t="shared" si="11"/>
        <v>8.8678069000771096</v>
      </c>
      <c r="M80" s="18">
        <f t="shared" si="11"/>
        <v>6.5340986169850179</v>
      </c>
      <c r="N80" s="18">
        <f t="shared" si="11"/>
        <v>25.859135294383762</v>
      </c>
      <c r="O80" s="18">
        <f t="shared" si="11"/>
        <v>31.086148731559987</v>
      </c>
      <c r="P80" s="18">
        <f t="shared" si="11"/>
        <v>21.922716251110337</v>
      </c>
      <c r="Q80" s="18">
        <f t="shared" si="11"/>
        <v>5.7300942058838222</v>
      </c>
      <c r="S80" s="18">
        <f t="shared" si="12"/>
        <v>8.4272930206635532</v>
      </c>
      <c r="T80" s="18">
        <f t="shared" si="12"/>
        <v>5.7667947931250776</v>
      </c>
      <c r="U80" s="18">
        <f t="shared" si="12"/>
        <v>23.026766882101192</v>
      </c>
      <c r="V80" s="18">
        <f t="shared" si="12"/>
        <v>26.032837714282358</v>
      </c>
      <c r="W80" s="18">
        <f t="shared" si="12"/>
        <v>29.94010816315631</v>
      </c>
      <c r="X80" s="18">
        <f t="shared" si="12"/>
        <v>6.8061994266715287</v>
      </c>
      <c r="Z80" s="18"/>
      <c r="AA80" s="18"/>
      <c r="AB80" s="18">
        <f t="shared" si="16"/>
        <v>11.786629011281917</v>
      </c>
      <c r="AC80" s="18">
        <f t="shared" si="16"/>
        <v>14.553669149277837</v>
      </c>
      <c r="AD80" s="18">
        <f t="shared" si="16"/>
        <v>64.254155238296661</v>
      </c>
      <c r="AE80" s="18">
        <f t="shared" si="16"/>
        <v>3.8111666941081772</v>
      </c>
    </row>
    <row r="81" spans="2:31" ht="12.75" customHeight="1" x14ac:dyDescent="0.25">
      <c r="B81" s="130"/>
      <c r="C81" s="7" t="s">
        <v>12</v>
      </c>
      <c r="D81" s="17">
        <f t="shared" si="14"/>
        <v>100</v>
      </c>
      <c r="E81" s="18"/>
      <c r="F81" s="18"/>
      <c r="G81" s="18">
        <f t="shared" si="15"/>
        <v>15.470692675537542</v>
      </c>
      <c r="H81" s="18">
        <f t="shared" si="15"/>
        <v>28.048207398048081</v>
      </c>
      <c r="I81" s="18">
        <f t="shared" si="15"/>
        <v>48.250862411220119</v>
      </c>
      <c r="J81" s="18"/>
      <c r="L81" s="18">
        <f t="shared" si="11"/>
        <v>17.925915700975896</v>
      </c>
      <c r="M81" s="18">
        <f t="shared" si="11"/>
        <v>10.519347552175319</v>
      </c>
      <c r="N81" s="18">
        <f t="shared" si="11"/>
        <v>20.224674310771277</v>
      </c>
      <c r="O81" s="18">
        <f t="shared" si="11"/>
        <v>20.602714196921649</v>
      </c>
      <c r="P81" s="18">
        <f t="shared" si="11"/>
        <v>26.687784826756261</v>
      </c>
      <c r="Q81" s="18">
        <f t="shared" si="11"/>
        <v>4.0395634123996009</v>
      </c>
      <c r="S81" s="18">
        <f t="shared" si="12"/>
        <v>14.607086979019424</v>
      </c>
      <c r="T81" s="18">
        <f t="shared" si="12"/>
        <v>9.3907838688617886</v>
      </c>
      <c r="U81" s="18">
        <f t="shared" si="12"/>
        <v>21.69786525723385</v>
      </c>
      <c r="V81" s="18">
        <f t="shared" si="12"/>
        <v>16.239239336293778</v>
      </c>
      <c r="W81" s="18">
        <f t="shared" si="12"/>
        <v>32.538459372947095</v>
      </c>
      <c r="X81" s="18">
        <f t="shared" si="12"/>
        <v>5.5265651856440776</v>
      </c>
      <c r="Z81" s="18"/>
      <c r="AA81" s="18"/>
      <c r="AB81" s="18">
        <f t="shared" si="16"/>
        <v>8.8616992347390369</v>
      </c>
      <c r="AC81" s="18">
        <f t="shared" si="16"/>
        <v>11.717432211132786</v>
      </c>
      <c r="AD81" s="18">
        <f t="shared" si="16"/>
        <v>71.839588111040527</v>
      </c>
      <c r="AE81" s="18">
        <f t="shared" si="16"/>
        <v>3.7014872426076715</v>
      </c>
    </row>
    <row r="82" spans="2:31" ht="12.75" customHeight="1" x14ac:dyDescent="0.25">
      <c r="B82" s="131"/>
      <c r="C82" s="7" t="s">
        <v>13</v>
      </c>
      <c r="D82" s="17">
        <f t="shared" si="14"/>
        <v>100</v>
      </c>
      <c r="E82" s="18">
        <f>E36/$D36*100</f>
        <v>2.8400004033932418</v>
      </c>
      <c r="F82" s="18"/>
      <c r="G82" s="18">
        <f t="shared" si="15"/>
        <v>18.602632159729421</v>
      </c>
      <c r="H82" s="18">
        <f t="shared" si="15"/>
        <v>37.005556318517222</v>
      </c>
      <c r="I82" s="18">
        <f t="shared" si="15"/>
        <v>33.920958014436664</v>
      </c>
      <c r="J82" s="18">
        <f>J36/$D36*100</f>
        <v>4.9083121757096535</v>
      </c>
      <c r="L82" s="18">
        <f t="shared" ref="L82:P93" si="17">L36/$D36*100</f>
        <v>10.715918920332344</v>
      </c>
      <c r="M82" s="18">
        <f t="shared" si="17"/>
        <v>10.994123232245968</v>
      </c>
      <c r="N82" s="18">
        <f t="shared" si="17"/>
        <v>35.133403746074293</v>
      </c>
      <c r="O82" s="18">
        <f t="shared" si="17"/>
        <v>19.629947390305777</v>
      </c>
      <c r="P82" s="18">
        <f t="shared" si="17"/>
        <v>18.81538031903214</v>
      </c>
      <c r="Q82" s="18"/>
      <c r="S82" s="18">
        <f t="shared" si="12"/>
        <v>14.840260727421848</v>
      </c>
      <c r="T82" s="18">
        <f t="shared" si="12"/>
        <v>9.2282813266247921</v>
      </c>
      <c r="U82" s="18">
        <f t="shared" si="12"/>
        <v>24.437780483442605</v>
      </c>
      <c r="V82" s="18">
        <f t="shared" si="12"/>
        <v>20.371024400377596</v>
      </c>
      <c r="W82" s="18">
        <f t="shared" si="12"/>
        <v>23.172770321543801</v>
      </c>
      <c r="X82" s="18">
        <f t="shared" si="12"/>
        <v>7.9498827405893699</v>
      </c>
      <c r="Z82" s="18">
        <f>Z36/$D36*100</f>
        <v>2.9898897845590491</v>
      </c>
      <c r="AA82" s="18"/>
      <c r="AB82" s="18">
        <f t="shared" si="16"/>
        <v>14.86887334516209</v>
      </c>
      <c r="AC82" s="18">
        <f t="shared" si="16"/>
        <v>22.736572307284799</v>
      </c>
      <c r="AD82" s="18">
        <f t="shared" si="16"/>
        <v>51.32337582444849</v>
      </c>
      <c r="AE82" s="18">
        <f t="shared" si="16"/>
        <v>4.833970888979362</v>
      </c>
    </row>
    <row r="83" spans="2:31" ht="12.75" customHeight="1" x14ac:dyDescent="0.25">
      <c r="B83" s="129" t="s">
        <v>82</v>
      </c>
      <c r="C83" s="7" t="s">
        <v>14</v>
      </c>
      <c r="D83" s="17">
        <f t="shared" si="14"/>
        <v>100</v>
      </c>
      <c r="E83" s="18">
        <f>E37/$D37*100</f>
        <v>3.3583272183194888</v>
      </c>
      <c r="F83" s="18">
        <f>F37/$D37*100</f>
        <v>2.3774161777045872</v>
      </c>
      <c r="G83" s="18">
        <f t="shared" si="15"/>
        <v>13.952794818982087</v>
      </c>
      <c r="H83" s="18">
        <f t="shared" si="15"/>
        <v>29.284760766202307</v>
      </c>
      <c r="I83" s="18">
        <f t="shared" si="15"/>
        <v>46.67745080457906</v>
      </c>
      <c r="J83" s="18">
        <f>J37/$D37*100</f>
        <v>4.3492502142124616</v>
      </c>
      <c r="L83" s="18">
        <f t="shared" si="17"/>
        <v>12.246171563422566</v>
      </c>
      <c r="M83" s="18">
        <f t="shared" si="17"/>
        <v>6.7582706818869003</v>
      </c>
      <c r="N83" s="18">
        <f t="shared" si="17"/>
        <v>26.531360065385851</v>
      </c>
      <c r="O83" s="18">
        <f t="shared" si="17"/>
        <v>20.190202021039187</v>
      </c>
      <c r="P83" s="18">
        <f t="shared" si="17"/>
        <v>28.595611389794335</v>
      </c>
      <c r="Q83" s="18">
        <f>Q37/$D37*100</f>
        <v>5.6783842784711602</v>
      </c>
      <c r="S83" s="18">
        <f t="shared" si="12"/>
        <v>12.882461940191408</v>
      </c>
      <c r="T83" s="18">
        <f t="shared" si="12"/>
        <v>6.9660012458660781</v>
      </c>
      <c r="U83" s="18">
        <f t="shared" si="12"/>
        <v>22.579322799410946</v>
      </c>
      <c r="V83" s="18">
        <f t="shared" si="12"/>
        <v>20.16173288313885</v>
      </c>
      <c r="W83" s="18">
        <f t="shared" si="12"/>
        <v>29.687840106726593</v>
      </c>
      <c r="X83" s="18">
        <f t="shared" si="12"/>
        <v>7.7226410246661148</v>
      </c>
      <c r="Z83" s="18">
        <f>Z37/$D37*100</f>
        <v>3.7790739132384039</v>
      </c>
      <c r="AA83" s="18">
        <f>AA37/$D37*100</f>
        <v>3.3888472345396408</v>
      </c>
      <c r="AB83" s="18">
        <f t="shared" si="16"/>
        <v>11.460659427464474</v>
      </c>
      <c r="AC83" s="18">
        <f t="shared" si="16"/>
        <v>18.400208228785509</v>
      </c>
      <c r="AD83" s="18">
        <f t="shared" si="16"/>
        <v>58.488939929729632</v>
      </c>
      <c r="AE83" s="18">
        <f t="shared" si="16"/>
        <v>4.4822712662423685</v>
      </c>
    </row>
    <row r="84" spans="2:31" ht="12.75" customHeight="1" x14ac:dyDescent="0.25">
      <c r="B84" s="130"/>
      <c r="C84" s="7" t="s">
        <v>15</v>
      </c>
      <c r="D84" s="17">
        <f t="shared" si="14"/>
        <v>100</v>
      </c>
      <c r="E84" s="18"/>
      <c r="F84" s="18"/>
      <c r="G84" s="18">
        <f t="shared" si="15"/>
        <v>13.182811306088738</v>
      </c>
      <c r="H84" s="18">
        <f t="shared" si="15"/>
        <v>33.833744502627674</v>
      </c>
      <c r="I84" s="18">
        <f t="shared" si="15"/>
        <v>46.651288171525366</v>
      </c>
      <c r="J84" s="18"/>
      <c r="L84" s="18">
        <f t="shared" si="17"/>
        <v>9.0785283558263075</v>
      </c>
      <c r="M84" s="18">
        <f t="shared" si="17"/>
        <v>11.501458190401625</v>
      </c>
      <c r="N84" s="18">
        <f t="shared" si="17"/>
        <v>24.640425151258956</v>
      </c>
      <c r="O84" s="18">
        <f t="shared" si="17"/>
        <v>23.094870140972372</v>
      </c>
      <c r="P84" s="18">
        <f t="shared" si="17"/>
        <v>25.206146888799559</v>
      </c>
      <c r="Q84" s="18"/>
      <c r="S84" s="18">
        <f t="shared" si="12"/>
        <v>13.068508956075853</v>
      </c>
      <c r="T84" s="18">
        <f t="shared" si="12"/>
        <v>7.201766915687112</v>
      </c>
      <c r="U84" s="18">
        <f t="shared" si="12"/>
        <v>18.221893168233834</v>
      </c>
      <c r="V84" s="18">
        <f t="shared" si="12"/>
        <v>21.311783712138549</v>
      </c>
      <c r="W84" s="18">
        <f t="shared" si="12"/>
        <v>30.551180886327945</v>
      </c>
      <c r="X84" s="18">
        <f t="shared" si="12"/>
        <v>9.6448663615367227</v>
      </c>
      <c r="Z84" s="18"/>
      <c r="AA84" s="18"/>
      <c r="AB84" s="18">
        <f t="shared" ref="AB84:AD93" si="18">AB38/$D38*100</f>
        <v>9.1171267323642802</v>
      </c>
      <c r="AC84" s="18">
        <f t="shared" si="18"/>
        <v>18.214025660693657</v>
      </c>
      <c r="AD84" s="18">
        <f t="shared" si="18"/>
        <v>66.296884652721431</v>
      </c>
      <c r="AE84" s="18"/>
    </row>
    <row r="85" spans="2:31" ht="12.75" customHeight="1" x14ac:dyDescent="0.25">
      <c r="B85" s="130"/>
      <c r="C85" s="7" t="s">
        <v>16</v>
      </c>
      <c r="D85" s="17">
        <f t="shared" si="14"/>
        <v>100</v>
      </c>
      <c r="E85" s="18"/>
      <c r="F85" s="18"/>
      <c r="G85" s="18">
        <f t="shared" si="15"/>
        <v>11.841670587973457</v>
      </c>
      <c r="H85" s="18">
        <f t="shared" si="15"/>
        <v>34.177062806890426</v>
      </c>
      <c r="I85" s="18">
        <f t="shared" si="15"/>
        <v>48.158449014079387</v>
      </c>
      <c r="J85" s="18"/>
      <c r="L85" s="18">
        <f t="shared" si="17"/>
        <v>12.018613902517551</v>
      </c>
      <c r="M85" s="18">
        <f t="shared" si="17"/>
        <v>15.595863656801171</v>
      </c>
      <c r="N85" s="18">
        <f t="shared" si="17"/>
        <v>22.687522854149631</v>
      </c>
      <c r="O85" s="18">
        <f t="shared" si="17"/>
        <v>27.750864384338996</v>
      </c>
      <c r="P85" s="18">
        <f t="shared" si="17"/>
        <v>18.577888004475344</v>
      </c>
      <c r="Q85" s="18">
        <f>Q39/$D39*100</f>
        <v>3.3692471977172853</v>
      </c>
      <c r="S85" s="18">
        <f t="shared" si="12"/>
        <v>7.3153530774264759</v>
      </c>
      <c r="T85" s="18">
        <f t="shared" si="12"/>
        <v>8.9313581099350934</v>
      </c>
      <c r="U85" s="18">
        <f t="shared" si="12"/>
        <v>23.477166194808554</v>
      </c>
      <c r="V85" s="18">
        <f t="shared" si="12"/>
        <v>22.520304113420679</v>
      </c>
      <c r="W85" s="18">
        <f t="shared" si="12"/>
        <v>33.006673811768486</v>
      </c>
      <c r="X85" s="18">
        <f t="shared" si="12"/>
        <v>4.7491446926406953</v>
      </c>
      <c r="Z85" s="18"/>
      <c r="AA85" s="18"/>
      <c r="AB85" s="18">
        <f t="shared" si="18"/>
        <v>10.854419252297069</v>
      </c>
      <c r="AC85" s="18">
        <f t="shared" si="18"/>
        <v>15.38151477565704</v>
      </c>
      <c r="AD85" s="18">
        <f t="shared" si="18"/>
        <v>66.312828753895815</v>
      </c>
      <c r="AE85" s="18">
        <f>AE39/$D39*100</f>
        <v>4.4821983070465619</v>
      </c>
    </row>
    <row r="86" spans="2:31" ht="12.75" customHeight="1" x14ac:dyDescent="0.25">
      <c r="B86" s="125" t="s">
        <v>116</v>
      </c>
      <c r="C86" s="7" t="s">
        <v>115</v>
      </c>
      <c r="D86" s="17">
        <f t="shared" si="14"/>
        <v>100</v>
      </c>
      <c r="E86" s="18">
        <f>E40/$D40*100</f>
        <v>2.2634302414136229</v>
      </c>
      <c r="F86" s="18">
        <f>F40/$D40*100</f>
        <v>2.1661087056568289</v>
      </c>
      <c r="G86" s="18">
        <f t="shared" si="15"/>
        <v>13.860044192959439</v>
      </c>
      <c r="H86" s="18">
        <f t="shared" si="15"/>
        <v>32.329215629346265</v>
      </c>
      <c r="I86" s="18">
        <f t="shared" si="15"/>
        <v>45.723660715087981</v>
      </c>
      <c r="J86" s="18">
        <f>J40/$D40*100</f>
        <v>3.657540515535858</v>
      </c>
      <c r="L86" s="18">
        <f t="shared" si="17"/>
        <v>11.975101789380442</v>
      </c>
      <c r="M86" s="18">
        <f t="shared" si="17"/>
        <v>10.806033693055699</v>
      </c>
      <c r="N86" s="18">
        <f t="shared" si="17"/>
        <v>24.614225129269563</v>
      </c>
      <c r="O86" s="18">
        <f t="shared" si="17"/>
        <v>22.965477145332873</v>
      </c>
      <c r="P86" s="18">
        <f t="shared" si="17"/>
        <v>24.677701798214752</v>
      </c>
      <c r="Q86" s="18">
        <f>Q40/$D40*100</f>
        <v>4.9614604447466242</v>
      </c>
      <c r="S86" s="18">
        <f t="shared" ref="S86:X93" si="19">S40/$D40*100</f>
        <v>11.628840006093936</v>
      </c>
      <c r="T86" s="18">
        <f t="shared" si="19"/>
        <v>7.590607623411028</v>
      </c>
      <c r="U86" s="18">
        <f t="shared" si="19"/>
        <v>22.398551549048392</v>
      </c>
      <c r="V86" s="18">
        <f t="shared" si="19"/>
        <v>21.636199343686542</v>
      </c>
      <c r="W86" s="18">
        <f t="shared" si="19"/>
        <v>29.574086199841265</v>
      </c>
      <c r="X86" s="18">
        <f t="shared" si="19"/>
        <v>7.1717152779187856</v>
      </c>
      <c r="Z86" s="18">
        <f>Z40/$D40*100</f>
        <v>1.8148082571466626</v>
      </c>
      <c r="AA86" s="18">
        <f>AA40/$D40*100</f>
        <v>2.2660966986634343</v>
      </c>
      <c r="AB86" s="18">
        <f t="shared" si="18"/>
        <v>10.849428409240808</v>
      </c>
      <c r="AC86" s="18">
        <f t="shared" si="18"/>
        <v>17.406224189644178</v>
      </c>
      <c r="AD86" s="18">
        <f t="shared" si="18"/>
        <v>63.466248919905176</v>
      </c>
      <c r="AE86" s="18">
        <f>AE40/$D40*100</f>
        <v>4.197193525399646</v>
      </c>
    </row>
    <row r="87" spans="2:31" ht="12.75" customHeight="1" x14ac:dyDescent="0.25">
      <c r="B87" s="129" t="s">
        <v>84</v>
      </c>
      <c r="C87" s="7" t="s">
        <v>17</v>
      </c>
      <c r="D87" s="17">
        <f t="shared" si="14"/>
        <v>100</v>
      </c>
      <c r="E87" s="18"/>
      <c r="F87" s="18"/>
      <c r="G87" s="18">
        <f t="shared" si="15"/>
        <v>17.078440783758538</v>
      </c>
      <c r="H87" s="18">
        <f t="shared" si="15"/>
        <v>30.614068814614221</v>
      </c>
      <c r="I87" s="18">
        <f t="shared" si="15"/>
        <v>47.891556742116848</v>
      </c>
      <c r="J87" s="18"/>
      <c r="L87" s="18">
        <f t="shared" si="17"/>
        <v>10.123965100838612</v>
      </c>
      <c r="M87" s="18">
        <f t="shared" si="17"/>
        <v>14.187089865043504</v>
      </c>
      <c r="N87" s="18">
        <f t="shared" si="17"/>
        <v>21.639319738803731</v>
      </c>
      <c r="O87" s="18">
        <f t="shared" si="17"/>
        <v>24.955968645244894</v>
      </c>
      <c r="P87" s="18">
        <f t="shared" si="17"/>
        <v>25.907631337610205</v>
      </c>
      <c r="Q87" s="18">
        <f>Q41/$D41*100</f>
        <v>3.1860253124590212</v>
      </c>
      <c r="S87" s="18">
        <f t="shared" si="19"/>
        <v>12.771139442596278</v>
      </c>
      <c r="T87" s="18">
        <f t="shared" si="19"/>
        <v>7.3610755694412067</v>
      </c>
      <c r="U87" s="18">
        <f t="shared" si="19"/>
        <v>22.995698078712813</v>
      </c>
      <c r="V87" s="18">
        <f t="shared" si="19"/>
        <v>19.025951360322928</v>
      </c>
      <c r="W87" s="18">
        <f t="shared" si="19"/>
        <v>31.788133241158402</v>
      </c>
      <c r="X87" s="18">
        <f t="shared" si="19"/>
        <v>6.0580023077683656</v>
      </c>
      <c r="Z87" s="18">
        <f>Z41/$D41*100</f>
        <v>4.3439474551952149</v>
      </c>
      <c r="AA87" s="18"/>
      <c r="AB87" s="18">
        <f t="shared" si="18"/>
        <v>11.098075275347147</v>
      </c>
      <c r="AC87" s="18">
        <f t="shared" si="18"/>
        <v>17.534963454675768</v>
      </c>
      <c r="AD87" s="18">
        <f t="shared" si="18"/>
        <v>61.797322089009832</v>
      </c>
      <c r="AE87" s="18">
        <f>AE41/$D41*100</f>
        <v>3.681831607599594</v>
      </c>
    </row>
    <row r="88" spans="2:31" ht="12.75" customHeight="1" x14ac:dyDescent="0.25">
      <c r="B88" s="130"/>
      <c r="C88" s="7" t="s">
        <v>18</v>
      </c>
      <c r="D88" s="17">
        <f t="shared" si="14"/>
        <v>100</v>
      </c>
      <c r="E88" s="18">
        <f>E42/$D42*100</f>
        <v>3.5805316442403785</v>
      </c>
      <c r="F88" s="18"/>
      <c r="G88" s="18">
        <f t="shared" si="15"/>
        <v>13.657501429535293</v>
      </c>
      <c r="H88" s="18">
        <f t="shared" si="15"/>
        <v>35.322176632417779</v>
      </c>
      <c r="I88" s="18">
        <f t="shared" si="15"/>
        <v>43.21920190089287</v>
      </c>
      <c r="J88" s="18">
        <f>J42/$D42*100</f>
        <v>2.0348346700621938</v>
      </c>
      <c r="L88" s="18">
        <f t="shared" si="17"/>
        <v>15.100350210244304</v>
      </c>
      <c r="M88" s="18">
        <f t="shared" si="17"/>
        <v>9.5900056234619786</v>
      </c>
      <c r="N88" s="18">
        <f t="shared" si="17"/>
        <v>23.886739053571826</v>
      </c>
      <c r="O88" s="18">
        <f t="shared" si="17"/>
        <v>24.858717151501533</v>
      </c>
      <c r="P88" s="18">
        <f t="shared" si="17"/>
        <v>23.807990056078111</v>
      </c>
      <c r="Q88" s="18">
        <f>Q42/$D42*100</f>
        <v>2.7561979051422738</v>
      </c>
      <c r="S88" s="18">
        <f t="shared" si="19"/>
        <v>13.765754145016947</v>
      </c>
      <c r="T88" s="18">
        <f t="shared" si="19"/>
        <v>9.249571364181616</v>
      </c>
      <c r="U88" s="18">
        <f t="shared" si="19"/>
        <v>21.490322010693056</v>
      </c>
      <c r="V88" s="18">
        <f t="shared" si="19"/>
        <v>22.635237258045748</v>
      </c>
      <c r="W88" s="18">
        <f t="shared" si="19"/>
        <v>28.102869579566892</v>
      </c>
      <c r="X88" s="18">
        <f t="shared" si="19"/>
        <v>4.7562456424957746</v>
      </c>
      <c r="Z88" s="18">
        <f>Z42/$D42*100</f>
        <v>3.9267249756363198</v>
      </c>
      <c r="AA88" s="18">
        <f>AA42/$D42*100</f>
        <v>2.346413103229521</v>
      </c>
      <c r="AB88" s="18">
        <f t="shared" si="18"/>
        <v>9.5442856865932519</v>
      </c>
      <c r="AC88" s="18">
        <f t="shared" si="18"/>
        <v>18.076867413838301</v>
      </c>
      <c r="AD88" s="18">
        <f t="shared" si="18"/>
        <v>62.913562481402174</v>
      </c>
      <c r="AE88" s="18">
        <f>AE42/$D42*100</f>
        <v>3.1921463393004217</v>
      </c>
    </row>
    <row r="89" spans="2:31" ht="12.75" customHeight="1" x14ac:dyDescent="0.25">
      <c r="B89" s="131"/>
      <c r="C89" s="7" t="s">
        <v>19</v>
      </c>
      <c r="D89" s="17">
        <f t="shared" si="14"/>
        <v>100</v>
      </c>
      <c r="E89" s="18"/>
      <c r="F89" s="18"/>
      <c r="G89" s="18">
        <f t="shared" si="15"/>
        <v>11.95634377429449</v>
      </c>
      <c r="H89" s="18">
        <f t="shared" si="15"/>
        <v>29.807069831539433</v>
      </c>
      <c r="I89" s="18">
        <f t="shared" si="15"/>
        <v>49.105809093884538</v>
      </c>
      <c r="J89" s="18">
        <f>J43/$D43*100</f>
        <v>5.0936240555361758</v>
      </c>
      <c r="L89" s="18">
        <f t="shared" si="17"/>
        <v>9.8669842466233835</v>
      </c>
      <c r="M89" s="18">
        <f t="shared" si="17"/>
        <v>9.7524189847450415</v>
      </c>
      <c r="N89" s="18">
        <f t="shared" si="17"/>
        <v>26.497158961866894</v>
      </c>
      <c r="O89" s="18">
        <f t="shared" si="17"/>
        <v>21.44766400289943</v>
      </c>
      <c r="P89" s="18">
        <f t="shared" si="17"/>
        <v>25.421089823260935</v>
      </c>
      <c r="Q89" s="18">
        <f>Q43/$D43*100</f>
        <v>7.0146839806043122</v>
      </c>
      <c r="S89" s="18">
        <f t="shared" si="19"/>
        <v>9.5402565365632181</v>
      </c>
      <c r="T89" s="18">
        <f t="shared" si="19"/>
        <v>6.7038281191110229</v>
      </c>
      <c r="U89" s="18">
        <f t="shared" si="19"/>
        <v>21.961941851862029</v>
      </c>
      <c r="V89" s="18">
        <f t="shared" si="19"/>
        <v>20.711304135791359</v>
      </c>
      <c r="W89" s="18">
        <f t="shared" si="19"/>
        <v>32.138951993764529</v>
      </c>
      <c r="X89" s="18">
        <f t="shared" si="19"/>
        <v>8.9437173629078224</v>
      </c>
      <c r="Z89" s="18"/>
      <c r="AA89" s="18"/>
      <c r="AB89" s="18">
        <f t="shared" si="18"/>
        <v>11.448839202450008</v>
      </c>
      <c r="AC89" s="18">
        <f t="shared" si="18"/>
        <v>17.132440230260379</v>
      </c>
      <c r="AD89" s="18">
        <f t="shared" si="18"/>
        <v>62.185462635752444</v>
      </c>
      <c r="AE89" s="18">
        <f>AE43/$D43*100</f>
        <v>5.2774628916608854</v>
      </c>
    </row>
    <row r="90" spans="2:31" ht="12.75" customHeight="1" x14ac:dyDescent="0.25">
      <c r="B90" s="129" t="s">
        <v>83</v>
      </c>
      <c r="C90" s="7" t="s">
        <v>20</v>
      </c>
      <c r="D90" s="17">
        <f t="shared" si="14"/>
        <v>100</v>
      </c>
      <c r="E90" s="18"/>
      <c r="F90" s="18"/>
      <c r="G90" s="18">
        <f t="shared" si="15"/>
        <v>18.018465441778332</v>
      </c>
      <c r="H90" s="18">
        <f t="shared" si="15"/>
        <v>35.427988461730784</v>
      </c>
      <c r="I90" s="18">
        <f t="shared" si="15"/>
        <v>44.059349445852519</v>
      </c>
      <c r="J90" s="18"/>
      <c r="L90" s="18">
        <f t="shared" si="17"/>
        <v>15.418310948985797</v>
      </c>
      <c r="M90" s="18">
        <f t="shared" si="17"/>
        <v>15.152555710837925</v>
      </c>
      <c r="N90" s="18">
        <f t="shared" si="17"/>
        <v>20.824805962842778</v>
      </c>
      <c r="O90" s="18">
        <f t="shared" si="17"/>
        <v>25.707759907146411</v>
      </c>
      <c r="P90" s="18">
        <f t="shared" si="17"/>
        <v>20.866769047750633</v>
      </c>
      <c r="Q90" s="18"/>
      <c r="S90" s="18">
        <f t="shared" si="19"/>
        <v>10.666962755919812</v>
      </c>
      <c r="T90" s="18">
        <f t="shared" si="19"/>
        <v>8.2527457343408273</v>
      </c>
      <c r="U90" s="18">
        <f t="shared" si="19"/>
        <v>29.621270262374566</v>
      </c>
      <c r="V90" s="18">
        <f t="shared" si="19"/>
        <v>23.046396527991625</v>
      </c>
      <c r="W90" s="18">
        <f t="shared" si="19"/>
        <v>23.649161870020766</v>
      </c>
      <c r="X90" s="18">
        <f t="shared" si="19"/>
        <v>4.7634628493524191</v>
      </c>
      <c r="Z90" s="18"/>
      <c r="AA90" s="18"/>
      <c r="AB90" s="18">
        <f t="shared" si="18"/>
        <v>8.9336720594389316</v>
      </c>
      <c r="AC90" s="18">
        <f t="shared" si="18"/>
        <v>19.696287435551241</v>
      </c>
      <c r="AD90" s="18">
        <f t="shared" si="18"/>
        <v>64.037121696630891</v>
      </c>
      <c r="AE90" s="18"/>
    </row>
    <row r="91" spans="2:31" ht="12.75" customHeight="1" x14ac:dyDescent="0.25">
      <c r="B91" s="130"/>
      <c r="C91" s="7" t="s">
        <v>21</v>
      </c>
      <c r="D91" s="17">
        <f t="shared" si="14"/>
        <v>100</v>
      </c>
      <c r="E91" s="18"/>
      <c r="F91" s="18"/>
      <c r="G91" s="18">
        <f t="shared" si="15"/>
        <v>11.958363725868979</v>
      </c>
      <c r="H91" s="18">
        <f t="shared" si="15"/>
        <v>30.790225650627338</v>
      </c>
      <c r="I91" s="18">
        <f t="shared" si="15"/>
        <v>48.670986630858202</v>
      </c>
      <c r="J91" s="18">
        <f>J45/$D45*100</f>
        <v>4.7934461199091212</v>
      </c>
      <c r="L91" s="18">
        <f t="shared" si="17"/>
        <v>11.820238995262535</v>
      </c>
      <c r="M91" s="18">
        <f t="shared" si="17"/>
        <v>10.420207669331743</v>
      </c>
      <c r="N91" s="18">
        <f t="shared" si="17"/>
        <v>28.261363019636356</v>
      </c>
      <c r="O91" s="18">
        <f t="shared" si="17"/>
        <v>21.161682085716727</v>
      </c>
      <c r="P91" s="18">
        <f t="shared" si="17"/>
        <v>21.656795559983806</v>
      </c>
      <c r="Q91" s="18">
        <f>Q45/$D45*100</f>
        <v>6.6797126700688363</v>
      </c>
      <c r="S91" s="18">
        <f t="shared" si="19"/>
        <v>9.0532289314587846</v>
      </c>
      <c r="T91" s="18">
        <f t="shared" si="19"/>
        <v>7.0856302608644315</v>
      </c>
      <c r="U91" s="18">
        <f t="shared" si="19"/>
        <v>23.364687028858043</v>
      </c>
      <c r="V91" s="18">
        <f t="shared" si="19"/>
        <v>20.428115250766403</v>
      </c>
      <c r="W91" s="18">
        <f t="shared" si="19"/>
        <v>31.82252038988868</v>
      </c>
      <c r="X91" s="18">
        <f t="shared" si="19"/>
        <v>8.2458181381636564</v>
      </c>
      <c r="Z91" s="18"/>
      <c r="AA91" s="18"/>
      <c r="AB91" s="18">
        <f t="shared" si="18"/>
        <v>10.869509166392746</v>
      </c>
      <c r="AC91" s="18">
        <f t="shared" si="18"/>
        <v>17.426033956642808</v>
      </c>
      <c r="AD91" s="18">
        <f t="shared" si="18"/>
        <v>62.607174553624468</v>
      </c>
      <c r="AE91" s="18">
        <f>AE45/$D45*100</f>
        <v>4.8765115807884056</v>
      </c>
    </row>
    <row r="92" spans="2:31" ht="12.75" customHeight="1" x14ac:dyDescent="0.25">
      <c r="B92" s="130"/>
      <c r="C92" s="7" t="s">
        <v>22</v>
      </c>
      <c r="D92" s="17">
        <f t="shared" si="14"/>
        <v>100</v>
      </c>
      <c r="E92" s="18"/>
      <c r="F92" s="18"/>
      <c r="G92" s="18">
        <f t="shared" si="15"/>
        <v>9.852466923538552</v>
      </c>
      <c r="H92" s="18">
        <f t="shared" si="15"/>
        <v>30.222675714069393</v>
      </c>
      <c r="I92" s="18">
        <f t="shared" si="15"/>
        <v>52.775650532452303</v>
      </c>
      <c r="J92" s="18"/>
      <c r="L92" s="18">
        <f t="shared" si="17"/>
        <v>8.1113546827039329</v>
      </c>
      <c r="M92" s="18">
        <f t="shared" si="17"/>
        <v>8.8767303398064072</v>
      </c>
      <c r="N92" s="18">
        <f t="shared" si="17"/>
        <v>26.09888846424105</v>
      </c>
      <c r="O92" s="18">
        <f t="shared" si="17"/>
        <v>23.733107228387624</v>
      </c>
      <c r="P92" s="18">
        <f t="shared" si="17"/>
        <v>29.932985763080143</v>
      </c>
      <c r="Q92" s="18"/>
      <c r="S92" s="18">
        <f t="shared" si="19"/>
        <v>9.6029422486946103</v>
      </c>
      <c r="T92" s="18">
        <f t="shared" si="19"/>
        <v>6.2998470466543752</v>
      </c>
      <c r="U92" s="18">
        <f t="shared" si="19"/>
        <v>19.737699834868078</v>
      </c>
      <c r="V92" s="18">
        <f t="shared" si="19"/>
        <v>21.827496027940228</v>
      </c>
      <c r="W92" s="18">
        <f t="shared" si="19"/>
        <v>34.227409335682509</v>
      </c>
      <c r="X92" s="18">
        <f t="shared" si="19"/>
        <v>8.3046055061601951</v>
      </c>
      <c r="Z92" s="18">
        <f>Z46/$D46*100</f>
        <v>4.7753212300685917</v>
      </c>
      <c r="AA92" s="18"/>
      <c r="AB92" s="18">
        <f t="shared" si="18"/>
        <v>8.7617909883317981</v>
      </c>
      <c r="AC92" s="18">
        <f t="shared" si="18"/>
        <v>16.329692578998515</v>
      </c>
      <c r="AD92" s="18">
        <f t="shared" si="18"/>
        <v>62.798236990352443</v>
      </c>
      <c r="AE92" s="18"/>
    </row>
    <row r="93" spans="2:31" ht="12.75" customHeight="1" x14ac:dyDescent="0.25">
      <c r="B93" s="131"/>
      <c r="C93" s="7" t="s">
        <v>23</v>
      </c>
      <c r="D93" s="17">
        <f t="shared" si="14"/>
        <v>100</v>
      </c>
      <c r="E93" s="18"/>
      <c r="F93" s="18"/>
      <c r="G93" s="18">
        <f t="shared" si="15"/>
        <v>15.478209500997972</v>
      </c>
      <c r="H93" s="18">
        <f t="shared" si="15"/>
        <v>32.590274976939057</v>
      </c>
      <c r="I93" s="18">
        <f t="shared" si="15"/>
        <v>41.942154479872471</v>
      </c>
      <c r="J93" s="18"/>
      <c r="L93" s="18">
        <f t="shared" si="17"/>
        <v>10.573657592783412</v>
      </c>
      <c r="M93" s="18">
        <f t="shared" si="17"/>
        <v>8.3241937175039276</v>
      </c>
      <c r="N93" s="18">
        <f t="shared" si="17"/>
        <v>18.458010776758208</v>
      </c>
      <c r="O93" s="18">
        <f t="shared" si="17"/>
        <v>25.86994426953677</v>
      </c>
      <c r="P93" s="18">
        <f t="shared" si="17"/>
        <v>32.938291810450835</v>
      </c>
      <c r="Q93" s="18">
        <f>Q47/$D47*100</f>
        <v>3.8359018329668642</v>
      </c>
      <c r="S93" s="18">
        <f t="shared" si="19"/>
        <v>18.030521759691968</v>
      </c>
      <c r="T93" s="18">
        <f t="shared" si="19"/>
        <v>9.1372139771247163</v>
      </c>
      <c r="U93" s="18">
        <f t="shared" si="19"/>
        <v>15.752165362614829</v>
      </c>
      <c r="V93" s="18">
        <f t="shared" si="19"/>
        <v>21.410569641098185</v>
      </c>
      <c r="W93" s="18">
        <f t="shared" si="19"/>
        <v>30.222607336452629</v>
      </c>
      <c r="X93" s="18">
        <f t="shared" si="19"/>
        <v>5.4469219230176869</v>
      </c>
      <c r="Z93" s="18">
        <f>Z47/$D47*100</f>
        <v>3.3064823538906061</v>
      </c>
      <c r="AA93" s="18"/>
      <c r="AB93" s="18">
        <f t="shared" si="18"/>
        <v>12.546500806379052</v>
      </c>
      <c r="AC93" s="18">
        <f t="shared" si="18"/>
        <v>17.094594805075804</v>
      </c>
      <c r="AD93" s="18">
        <f t="shared" si="18"/>
        <v>60.713930333718338</v>
      </c>
      <c r="AE93" s="18">
        <f>AE47/$D47*100</f>
        <v>4.417091691208169</v>
      </c>
    </row>
    <row r="97" spans="2:54" ht="12.75" customHeight="1" x14ac:dyDescent="0.25">
      <c r="B97" s="140" t="s">
        <v>86</v>
      </c>
      <c r="C97" s="141"/>
      <c r="D97" s="171" t="s">
        <v>125</v>
      </c>
      <c r="E97" s="172"/>
      <c r="F97" s="172"/>
      <c r="G97" s="172"/>
      <c r="H97" s="172"/>
      <c r="I97" s="172"/>
      <c r="J97" s="173"/>
      <c r="K97" s="42"/>
      <c r="L97" s="174" t="s">
        <v>95</v>
      </c>
      <c r="M97" s="174"/>
      <c r="N97" s="174"/>
      <c r="O97" s="174"/>
      <c r="P97" s="174"/>
      <c r="Q97" s="174"/>
      <c r="R97" s="42"/>
      <c r="S97" s="174" t="s">
        <v>96</v>
      </c>
      <c r="T97" s="174"/>
      <c r="U97" s="174"/>
      <c r="V97" s="174"/>
      <c r="W97" s="174"/>
      <c r="X97" s="174"/>
      <c r="Y97" s="42"/>
      <c r="Z97" s="174" t="s">
        <v>126</v>
      </c>
      <c r="AA97" s="174"/>
      <c r="AB97" s="174"/>
      <c r="AC97" s="174"/>
      <c r="AD97" s="174"/>
      <c r="AE97" s="174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</row>
    <row r="98" spans="2:54" ht="44.1" customHeight="1" x14ac:dyDescent="0.25">
      <c r="B98" s="142"/>
      <c r="C98" s="143"/>
      <c r="D98" s="100" t="s">
        <v>25</v>
      </c>
      <c r="E98" s="109" t="s">
        <v>63</v>
      </c>
      <c r="F98" s="109" t="s">
        <v>64</v>
      </c>
      <c r="G98" s="109" t="s">
        <v>65</v>
      </c>
      <c r="H98" s="109" t="s">
        <v>66</v>
      </c>
      <c r="I98" s="109" t="s">
        <v>67</v>
      </c>
      <c r="J98" s="109" t="s">
        <v>24</v>
      </c>
      <c r="L98" s="109" t="s">
        <v>63</v>
      </c>
      <c r="M98" s="109" t="s">
        <v>64</v>
      </c>
      <c r="N98" s="109" t="s">
        <v>65</v>
      </c>
      <c r="O98" s="109" t="s">
        <v>66</v>
      </c>
      <c r="P98" s="109" t="s">
        <v>67</v>
      </c>
      <c r="Q98" s="109" t="s">
        <v>24</v>
      </c>
      <c r="S98" s="109" t="s">
        <v>63</v>
      </c>
      <c r="T98" s="109" t="s">
        <v>64</v>
      </c>
      <c r="U98" s="109" t="s">
        <v>65</v>
      </c>
      <c r="V98" s="109" t="s">
        <v>66</v>
      </c>
      <c r="W98" s="109" t="s">
        <v>67</v>
      </c>
      <c r="X98" s="109" t="s">
        <v>24</v>
      </c>
      <c r="Z98" s="109" t="s">
        <v>63</v>
      </c>
      <c r="AA98" s="109" t="s">
        <v>64</v>
      </c>
      <c r="AB98" s="109" t="s">
        <v>65</v>
      </c>
      <c r="AC98" s="109" t="s">
        <v>66</v>
      </c>
      <c r="AD98" s="109" t="s">
        <v>67</v>
      </c>
      <c r="AE98" s="109" t="s">
        <v>24</v>
      </c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</row>
    <row r="99" spans="2:54" ht="12.75" customHeight="1" x14ac:dyDescent="0.25">
      <c r="B99" s="129" t="s">
        <v>80</v>
      </c>
      <c r="C99" s="21" t="s">
        <v>25</v>
      </c>
      <c r="D99" s="8">
        <f>E99+F99+G99+H99+I99+J99</f>
        <v>1067</v>
      </c>
      <c r="E99" s="8">
        <f>E100+E101</f>
        <v>23</v>
      </c>
      <c r="F99" s="8">
        <f t="shared" ref="F99:Q99" si="20">F100+F101</f>
        <v>20</v>
      </c>
      <c r="G99" s="8">
        <f t="shared" si="20"/>
        <v>142</v>
      </c>
      <c r="H99" s="8">
        <f t="shared" si="20"/>
        <v>353</v>
      </c>
      <c r="I99" s="8">
        <f t="shared" si="20"/>
        <v>499</v>
      </c>
      <c r="J99" s="8">
        <f t="shared" si="20"/>
        <v>30</v>
      </c>
      <c r="L99" s="8">
        <f t="shared" si="20"/>
        <v>127</v>
      </c>
      <c r="M99" s="8">
        <f t="shared" si="20"/>
        <v>114</v>
      </c>
      <c r="N99" s="8">
        <f t="shared" si="20"/>
        <v>251</v>
      </c>
      <c r="O99" s="8">
        <f t="shared" si="20"/>
        <v>266</v>
      </c>
      <c r="P99" s="8">
        <f t="shared" si="20"/>
        <v>266</v>
      </c>
      <c r="Q99" s="8">
        <f t="shared" si="20"/>
        <v>43</v>
      </c>
      <c r="S99" s="8">
        <f t="shared" ref="S99:X99" si="21">S100+S101</f>
        <v>133</v>
      </c>
      <c r="T99" s="8">
        <f t="shared" si="21"/>
        <v>89</v>
      </c>
      <c r="U99" s="8">
        <f t="shared" si="21"/>
        <v>228</v>
      </c>
      <c r="V99" s="8">
        <f t="shared" si="21"/>
        <v>232</v>
      </c>
      <c r="W99" s="8">
        <f t="shared" si="21"/>
        <v>317</v>
      </c>
      <c r="X99" s="8">
        <f t="shared" si="21"/>
        <v>68</v>
      </c>
      <c r="Z99" s="8">
        <f t="shared" ref="Z99:AE99" si="22">Z100+Z101</f>
        <v>39</v>
      </c>
      <c r="AA99" s="8">
        <f t="shared" si="22"/>
        <v>25</v>
      </c>
      <c r="AB99" s="8">
        <f t="shared" si="22"/>
        <v>99</v>
      </c>
      <c r="AC99" s="8">
        <f t="shared" si="22"/>
        <v>185</v>
      </c>
      <c r="AD99" s="8">
        <f t="shared" si="22"/>
        <v>675</v>
      </c>
      <c r="AE99" s="8">
        <f t="shared" si="22"/>
        <v>44</v>
      </c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</row>
    <row r="100" spans="2:54" ht="12.75" customHeight="1" x14ac:dyDescent="0.25">
      <c r="B100" s="130"/>
      <c r="C100" s="7" t="s">
        <v>8</v>
      </c>
      <c r="D100" s="8">
        <f>E100+F100+G100+H100+I100+J100</f>
        <v>530</v>
      </c>
      <c r="E100" s="5">
        <v>14</v>
      </c>
      <c r="F100" s="5">
        <v>10</v>
      </c>
      <c r="G100" s="5">
        <v>63</v>
      </c>
      <c r="H100" s="5">
        <v>175</v>
      </c>
      <c r="I100" s="5">
        <v>255</v>
      </c>
      <c r="J100" s="5">
        <v>13</v>
      </c>
      <c r="L100" s="5">
        <v>61</v>
      </c>
      <c r="M100" s="5">
        <v>56</v>
      </c>
      <c r="N100" s="5">
        <v>129</v>
      </c>
      <c r="O100" s="5">
        <v>133</v>
      </c>
      <c r="P100" s="5">
        <v>135</v>
      </c>
      <c r="Q100" s="5">
        <v>16</v>
      </c>
      <c r="S100" s="5">
        <v>67</v>
      </c>
      <c r="T100" s="5">
        <v>44</v>
      </c>
      <c r="U100" s="5">
        <v>112</v>
      </c>
      <c r="V100" s="5">
        <v>123</v>
      </c>
      <c r="W100" s="5">
        <v>158</v>
      </c>
      <c r="X100" s="5">
        <v>26</v>
      </c>
      <c r="Z100" s="5">
        <v>21</v>
      </c>
      <c r="AA100" s="5">
        <v>14</v>
      </c>
      <c r="AB100" s="5">
        <v>51</v>
      </c>
      <c r="AC100" s="5">
        <v>106</v>
      </c>
      <c r="AD100" s="5">
        <v>315</v>
      </c>
      <c r="AE100" s="5">
        <v>23</v>
      </c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</row>
    <row r="101" spans="2:54" ht="12.75" customHeight="1" x14ac:dyDescent="0.25">
      <c r="B101" s="131"/>
      <c r="C101" s="7" t="s">
        <v>9</v>
      </c>
      <c r="D101" s="8">
        <f t="shared" ref="D101:D116" si="23">E101+F101+G101+H101+I101+J101</f>
        <v>537</v>
      </c>
      <c r="E101" s="5">
        <v>9</v>
      </c>
      <c r="F101" s="5">
        <v>10</v>
      </c>
      <c r="G101" s="5">
        <v>79</v>
      </c>
      <c r="H101" s="5">
        <v>178</v>
      </c>
      <c r="I101" s="5">
        <v>244</v>
      </c>
      <c r="J101" s="5">
        <v>17</v>
      </c>
      <c r="L101" s="5">
        <v>66</v>
      </c>
      <c r="M101" s="5">
        <v>58</v>
      </c>
      <c r="N101" s="5">
        <v>122</v>
      </c>
      <c r="O101" s="5">
        <v>133</v>
      </c>
      <c r="P101" s="5">
        <v>131</v>
      </c>
      <c r="Q101" s="5">
        <v>27</v>
      </c>
      <c r="S101" s="5">
        <v>66</v>
      </c>
      <c r="T101" s="5">
        <v>45</v>
      </c>
      <c r="U101" s="5">
        <v>116</v>
      </c>
      <c r="V101" s="5">
        <v>109</v>
      </c>
      <c r="W101" s="5">
        <v>159</v>
      </c>
      <c r="X101" s="5">
        <v>42</v>
      </c>
      <c r="Z101" s="5">
        <v>18</v>
      </c>
      <c r="AA101" s="5">
        <v>11</v>
      </c>
      <c r="AB101" s="5">
        <v>48</v>
      </c>
      <c r="AC101" s="5">
        <v>79</v>
      </c>
      <c r="AD101" s="5">
        <v>360</v>
      </c>
      <c r="AE101" s="5">
        <v>21</v>
      </c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</row>
    <row r="102" spans="2:54" ht="12.75" customHeight="1" x14ac:dyDescent="0.25">
      <c r="B102" s="129" t="s">
        <v>81</v>
      </c>
      <c r="C102" s="7" t="s">
        <v>10</v>
      </c>
      <c r="D102" s="8">
        <f t="shared" si="23"/>
        <v>180</v>
      </c>
      <c r="E102" s="5">
        <v>2</v>
      </c>
      <c r="F102" s="5">
        <v>4</v>
      </c>
      <c r="G102" s="5">
        <v>14</v>
      </c>
      <c r="H102" s="5">
        <v>49</v>
      </c>
      <c r="I102" s="5">
        <v>106</v>
      </c>
      <c r="J102" s="5">
        <v>5</v>
      </c>
      <c r="L102" s="5">
        <v>13</v>
      </c>
      <c r="M102" s="5">
        <v>21</v>
      </c>
      <c r="N102" s="5">
        <v>30</v>
      </c>
      <c r="O102" s="5">
        <v>45</v>
      </c>
      <c r="P102" s="5">
        <v>61</v>
      </c>
      <c r="Q102" s="5">
        <v>10</v>
      </c>
      <c r="S102" s="5">
        <v>13</v>
      </c>
      <c r="T102" s="5">
        <v>10</v>
      </c>
      <c r="U102" s="5">
        <v>28</v>
      </c>
      <c r="V102" s="5">
        <v>40</v>
      </c>
      <c r="W102" s="5">
        <v>74</v>
      </c>
      <c r="X102" s="5">
        <v>15</v>
      </c>
      <c r="Z102" s="5">
        <v>10</v>
      </c>
      <c r="AA102" s="5">
        <v>3</v>
      </c>
      <c r="AB102" s="5">
        <v>12</v>
      </c>
      <c r="AC102" s="5">
        <v>33</v>
      </c>
      <c r="AD102" s="5">
        <v>111</v>
      </c>
      <c r="AE102" s="5">
        <v>11</v>
      </c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</row>
    <row r="103" spans="2:54" ht="12.75" customHeight="1" x14ac:dyDescent="0.25">
      <c r="B103" s="130"/>
      <c r="C103" s="7" t="s">
        <v>11</v>
      </c>
      <c r="D103" s="8">
        <f t="shared" si="23"/>
        <v>262</v>
      </c>
      <c r="E103" s="5">
        <v>5</v>
      </c>
      <c r="F103" s="5">
        <v>4</v>
      </c>
      <c r="G103" s="5">
        <v>24</v>
      </c>
      <c r="H103" s="5">
        <v>89</v>
      </c>
      <c r="I103" s="5">
        <v>133</v>
      </c>
      <c r="J103" s="5">
        <v>7</v>
      </c>
      <c r="L103" s="5">
        <v>27</v>
      </c>
      <c r="M103" s="5">
        <v>18</v>
      </c>
      <c r="N103" s="5">
        <v>57</v>
      </c>
      <c r="O103" s="5">
        <v>85</v>
      </c>
      <c r="P103" s="5">
        <v>63</v>
      </c>
      <c r="Q103" s="5">
        <v>12</v>
      </c>
      <c r="S103" s="5">
        <v>29</v>
      </c>
      <c r="T103" s="5">
        <v>18</v>
      </c>
      <c r="U103" s="5">
        <v>57</v>
      </c>
      <c r="V103" s="5">
        <v>62</v>
      </c>
      <c r="W103" s="5">
        <v>79</v>
      </c>
      <c r="X103" s="5">
        <v>17</v>
      </c>
      <c r="Z103" s="5">
        <v>8</v>
      </c>
      <c r="AA103" s="5">
        <v>9</v>
      </c>
      <c r="AB103" s="5">
        <v>21</v>
      </c>
      <c r="AC103" s="5">
        <v>37</v>
      </c>
      <c r="AD103" s="5">
        <v>177</v>
      </c>
      <c r="AE103" s="5">
        <v>10</v>
      </c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</row>
    <row r="104" spans="2:54" ht="12.75" customHeight="1" x14ac:dyDescent="0.25">
      <c r="B104" s="130"/>
      <c r="C104" s="7" t="s">
        <v>12</v>
      </c>
      <c r="D104" s="8">
        <f t="shared" si="23"/>
        <v>307</v>
      </c>
      <c r="E104" s="5">
        <v>6</v>
      </c>
      <c r="F104" s="5">
        <v>6</v>
      </c>
      <c r="G104" s="5">
        <v>50</v>
      </c>
      <c r="H104" s="5">
        <v>98</v>
      </c>
      <c r="I104" s="5">
        <v>139</v>
      </c>
      <c r="J104" s="5">
        <v>8</v>
      </c>
      <c r="L104" s="5">
        <v>50</v>
      </c>
      <c r="M104" s="5">
        <v>37</v>
      </c>
      <c r="N104" s="5">
        <v>71</v>
      </c>
      <c r="O104" s="5">
        <v>67</v>
      </c>
      <c r="P104" s="5">
        <v>70</v>
      </c>
      <c r="Q104" s="5">
        <v>12</v>
      </c>
      <c r="S104" s="5">
        <v>44</v>
      </c>
      <c r="T104" s="5">
        <v>33</v>
      </c>
      <c r="U104" s="5">
        <v>65</v>
      </c>
      <c r="V104" s="5">
        <v>61</v>
      </c>
      <c r="W104" s="5">
        <v>89</v>
      </c>
      <c r="X104" s="5">
        <v>15</v>
      </c>
      <c r="Z104" s="5">
        <v>9</v>
      </c>
      <c r="AA104" s="5">
        <v>5</v>
      </c>
      <c r="AB104" s="5">
        <v>27</v>
      </c>
      <c r="AC104" s="5">
        <v>40</v>
      </c>
      <c r="AD104" s="5">
        <v>216</v>
      </c>
      <c r="AE104" s="5">
        <v>10</v>
      </c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</row>
    <row r="105" spans="2:54" ht="12.75" customHeight="1" x14ac:dyDescent="0.25">
      <c r="B105" s="131"/>
      <c r="C105" s="7" t="s">
        <v>13</v>
      </c>
      <c r="D105" s="8">
        <f t="shared" si="23"/>
        <v>318</v>
      </c>
      <c r="E105" s="5">
        <v>10</v>
      </c>
      <c r="F105" s="5">
        <v>6</v>
      </c>
      <c r="G105" s="5">
        <v>54</v>
      </c>
      <c r="H105" s="5">
        <v>117</v>
      </c>
      <c r="I105" s="5">
        <v>121</v>
      </c>
      <c r="J105" s="5">
        <v>10</v>
      </c>
      <c r="L105" s="5">
        <v>37</v>
      </c>
      <c r="M105" s="5">
        <v>38</v>
      </c>
      <c r="N105" s="5">
        <v>93</v>
      </c>
      <c r="O105" s="5">
        <v>69</v>
      </c>
      <c r="P105" s="5">
        <v>72</v>
      </c>
      <c r="Q105" s="5">
        <v>9</v>
      </c>
      <c r="S105" s="5">
        <v>47</v>
      </c>
      <c r="T105" s="5">
        <v>28</v>
      </c>
      <c r="U105" s="5">
        <v>78</v>
      </c>
      <c r="V105" s="5">
        <v>69</v>
      </c>
      <c r="W105" s="5">
        <v>75</v>
      </c>
      <c r="X105" s="5">
        <v>21</v>
      </c>
      <c r="Z105" s="5">
        <v>12</v>
      </c>
      <c r="AA105" s="5">
        <v>8</v>
      </c>
      <c r="AB105" s="5">
        <v>39</v>
      </c>
      <c r="AC105" s="5">
        <v>75</v>
      </c>
      <c r="AD105" s="5">
        <v>171</v>
      </c>
      <c r="AE105" s="5">
        <v>13</v>
      </c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</row>
    <row r="106" spans="2:54" ht="12.75" customHeight="1" x14ac:dyDescent="0.25">
      <c r="B106" s="129" t="s">
        <v>82</v>
      </c>
      <c r="C106" s="7" t="s">
        <v>14</v>
      </c>
      <c r="D106" s="8">
        <f t="shared" si="23"/>
        <v>546</v>
      </c>
      <c r="E106" s="5">
        <v>15</v>
      </c>
      <c r="F106" s="5">
        <v>11</v>
      </c>
      <c r="G106" s="5">
        <v>87</v>
      </c>
      <c r="H106" s="5">
        <v>169</v>
      </c>
      <c r="I106" s="5">
        <v>248</v>
      </c>
      <c r="J106" s="5">
        <v>16</v>
      </c>
      <c r="L106" s="5">
        <v>72</v>
      </c>
      <c r="M106" s="5">
        <v>50</v>
      </c>
      <c r="N106" s="5">
        <v>129</v>
      </c>
      <c r="O106" s="5">
        <v>118</v>
      </c>
      <c r="P106" s="5">
        <v>154</v>
      </c>
      <c r="Q106" s="5">
        <v>23</v>
      </c>
      <c r="S106" s="5">
        <v>77</v>
      </c>
      <c r="T106" s="5">
        <v>44</v>
      </c>
      <c r="U106" s="5">
        <v>125</v>
      </c>
      <c r="V106" s="5">
        <v>104</v>
      </c>
      <c r="W106" s="5">
        <v>157</v>
      </c>
      <c r="X106" s="5">
        <v>39</v>
      </c>
      <c r="Z106" s="5">
        <v>27</v>
      </c>
      <c r="AA106" s="5">
        <v>15</v>
      </c>
      <c r="AB106" s="5">
        <v>59</v>
      </c>
      <c r="AC106" s="5">
        <v>104</v>
      </c>
      <c r="AD106" s="5">
        <v>315</v>
      </c>
      <c r="AE106" s="5">
        <v>26</v>
      </c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</row>
    <row r="107" spans="2:54" ht="12.75" customHeight="1" x14ac:dyDescent="0.25">
      <c r="B107" s="130"/>
      <c r="C107" s="7" t="s">
        <v>15</v>
      </c>
      <c r="D107" s="8">
        <f t="shared" si="23"/>
        <v>225</v>
      </c>
      <c r="E107" s="5">
        <v>5</v>
      </c>
      <c r="F107" s="5">
        <v>4</v>
      </c>
      <c r="G107" s="5">
        <v>24</v>
      </c>
      <c r="H107" s="5">
        <v>79</v>
      </c>
      <c r="I107" s="5">
        <v>108</v>
      </c>
      <c r="J107" s="5">
        <v>5</v>
      </c>
      <c r="L107" s="5">
        <v>25</v>
      </c>
      <c r="M107" s="5">
        <v>24</v>
      </c>
      <c r="N107" s="5">
        <v>54</v>
      </c>
      <c r="O107" s="5">
        <v>58</v>
      </c>
      <c r="P107" s="5">
        <v>55</v>
      </c>
      <c r="Q107" s="5">
        <v>9</v>
      </c>
      <c r="S107" s="5">
        <v>32</v>
      </c>
      <c r="T107" s="5">
        <v>19</v>
      </c>
      <c r="U107" s="5">
        <v>42</v>
      </c>
      <c r="V107" s="5">
        <v>51</v>
      </c>
      <c r="W107" s="5">
        <v>65</v>
      </c>
      <c r="X107" s="5">
        <v>16</v>
      </c>
      <c r="Z107" s="5">
        <v>6</v>
      </c>
      <c r="AA107" s="5">
        <v>4</v>
      </c>
      <c r="AB107" s="5">
        <v>15</v>
      </c>
      <c r="AC107" s="5">
        <v>40</v>
      </c>
      <c r="AD107" s="5">
        <v>152</v>
      </c>
      <c r="AE107" s="5">
        <v>8</v>
      </c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</row>
    <row r="108" spans="2:54" ht="12.75" customHeight="1" x14ac:dyDescent="0.25">
      <c r="B108" s="130"/>
      <c r="C108" s="7" t="s">
        <v>16</v>
      </c>
      <c r="D108" s="8">
        <f t="shared" si="23"/>
        <v>296</v>
      </c>
      <c r="E108" s="5">
        <v>3</v>
      </c>
      <c r="F108" s="5">
        <v>5</v>
      </c>
      <c r="G108" s="5">
        <v>31</v>
      </c>
      <c r="H108" s="5">
        <v>105</v>
      </c>
      <c r="I108" s="5">
        <v>143</v>
      </c>
      <c r="J108" s="5">
        <v>9</v>
      </c>
      <c r="L108" s="5">
        <v>30</v>
      </c>
      <c r="M108" s="5">
        <v>40</v>
      </c>
      <c r="N108" s="5">
        <v>68</v>
      </c>
      <c r="O108" s="5">
        <v>90</v>
      </c>
      <c r="P108" s="5">
        <v>57</v>
      </c>
      <c r="Q108" s="5">
        <v>11</v>
      </c>
      <c r="S108" s="5">
        <v>24</v>
      </c>
      <c r="T108" s="5">
        <v>26</v>
      </c>
      <c r="U108" s="5">
        <v>61</v>
      </c>
      <c r="V108" s="5">
        <v>77</v>
      </c>
      <c r="W108" s="5">
        <v>95</v>
      </c>
      <c r="X108" s="5">
        <v>13</v>
      </c>
      <c r="Z108" s="5">
        <v>6</v>
      </c>
      <c r="AA108" s="5">
        <v>6</v>
      </c>
      <c r="AB108" s="5">
        <v>25</v>
      </c>
      <c r="AC108" s="5">
        <v>41</v>
      </c>
      <c r="AD108" s="5">
        <v>208</v>
      </c>
      <c r="AE108" s="5">
        <v>10</v>
      </c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</row>
    <row r="109" spans="2:54" ht="12.75" customHeight="1" x14ac:dyDescent="0.25">
      <c r="B109" s="125" t="s">
        <v>116</v>
      </c>
      <c r="C109" s="7" t="s">
        <v>115</v>
      </c>
      <c r="D109" s="8">
        <f t="shared" si="23"/>
        <v>993</v>
      </c>
      <c r="E109" s="5">
        <v>22</v>
      </c>
      <c r="F109" s="5">
        <v>19</v>
      </c>
      <c r="G109" s="5">
        <v>137</v>
      </c>
      <c r="H109" s="5">
        <v>336</v>
      </c>
      <c r="I109" s="5">
        <v>451</v>
      </c>
      <c r="J109" s="5">
        <v>28</v>
      </c>
      <c r="L109" s="5">
        <v>119</v>
      </c>
      <c r="M109" s="5">
        <v>111</v>
      </c>
      <c r="N109" s="5">
        <v>233</v>
      </c>
      <c r="O109" s="5">
        <v>249</v>
      </c>
      <c r="P109" s="5">
        <v>244</v>
      </c>
      <c r="Q109" s="5">
        <v>37</v>
      </c>
      <c r="S109" s="5">
        <v>125</v>
      </c>
      <c r="T109" s="5">
        <v>84</v>
      </c>
      <c r="U109" s="5">
        <v>217</v>
      </c>
      <c r="V109" s="5">
        <v>221</v>
      </c>
      <c r="W109" s="5">
        <v>284</v>
      </c>
      <c r="X109" s="5">
        <v>62</v>
      </c>
      <c r="Z109" s="5">
        <v>27</v>
      </c>
      <c r="AA109" s="5">
        <v>20</v>
      </c>
      <c r="AB109" s="5">
        <v>93</v>
      </c>
      <c r="AC109" s="5">
        <v>174</v>
      </c>
      <c r="AD109" s="5">
        <v>641</v>
      </c>
      <c r="AE109" s="5">
        <v>38</v>
      </c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</row>
    <row r="110" spans="2:54" ht="12.75" customHeight="1" x14ac:dyDescent="0.25">
      <c r="B110" s="129" t="s">
        <v>84</v>
      </c>
      <c r="C110" s="7" t="s">
        <v>17</v>
      </c>
      <c r="D110" s="8">
        <f t="shared" si="23"/>
        <v>352</v>
      </c>
      <c r="E110" s="5">
        <v>4</v>
      </c>
      <c r="F110" s="5">
        <v>5</v>
      </c>
      <c r="G110" s="5">
        <v>48</v>
      </c>
      <c r="H110" s="5">
        <v>117</v>
      </c>
      <c r="I110" s="5">
        <v>170</v>
      </c>
      <c r="J110" s="5">
        <v>8</v>
      </c>
      <c r="L110" s="5">
        <v>36</v>
      </c>
      <c r="M110" s="5">
        <v>43</v>
      </c>
      <c r="N110" s="5">
        <v>84</v>
      </c>
      <c r="O110" s="5">
        <v>89</v>
      </c>
      <c r="P110" s="5">
        <v>87</v>
      </c>
      <c r="Q110" s="5">
        <v>13</v>
      </c>
      <c r="S110" s="5">
        <v>46</v>
      </c>
      <c r="T110" s="5">
        <v>27</v>
      </c>
      <c r="U110" s="5">
        <v>79</v>
      </c>
      <c r="V110" s="5">
        <v>72</v>
      </c>
      <c r="W110" s="5">
        <v>107</v>
      </c>
      <c r="X110" s="5">
        <v>21</v>
      </c>
      <c r="Z110" s="5">
        <v>15</v>
      </c>
      <c r="AA110" s="5">
        <v>6</v>
      </c>
      <c r="AB110" s="5">
        <v>32</v>
      </c>
      <c r="AC110" s="5">
        <v>59</v>
      </c>
      <c r="AD110" s="5">
        <v>227</v>
      </c>
      <c r="AE110" s="5">
        <v>13</v>
      </c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</row>
    <row r="111" spans="2:54" ht="12.75" customHeight="1" x14ac:dyDescent="0.25">
      <c r="B111" s="130"/>
      <c r="C111" s="7" t="s">
        <v>18</v>
      </c>
      <c r="D111" s="8">
        <f t="shared" si="23"/>
        <v>427</v>
      </c>
      <c r="E111" s="5">
        <v>14</v>
      </c>
      <c r="F111" s="5">
        <v>7</v>
      </c>
      <c r="G111" s="5">
        <v>56</v>
      </c>
      <c r="H111" s="5">
        <v>156</v>
      </c>
      <c r="I111" s="5">
        <v>184</v>
      </c>
      <c r="J111" s="5">
        <v>10</v>
      </c>
      <c r="L111" s="5">
        <v>63</v>
      </c>
      <c r="M111" s="5">
        <v>43</v>
      </c>
      <c r="N111" s="5">
        <v>99</v>
      </c>
      <c r="O111" s="5">
        <v>117</v>
      </c>
      <c r="P111" s="5">
        <v>91</v>
      </c>
      <c r="Q111" s="5">
        <v>14</v>
      </c>
      <c r="S111" s="5">
        <v>55</v>
      </c>
      <c r="T111" s="5">
        <v>38</v>
      </c>
      <c r="U111" s="5">
        <v>97</v>
      </c>
      <c r="V111" s="5">
        <v>97</v>
      </c>
      <c r="W111" s="5">
        <v>116</v>
      </c>
      <c r="X111" s="5">
        <v>24</v>
      </c>
      <c r="Z111" s="5">
        <v>18</v>
      </c>
      <c r="AA111" s="5">
        <v>10</v>
      </c>
      <c r="AB111" s="5">
        <v>38</v>
      </c>
      <c r="AC111" s="5">
        <v>78</v>
      </c>
      <c r="AD111" s="5">
        <v>266</v>
      </c>
      <c r="AE111" s="5">
        <v>17</v>
      </c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</row>
    <row r="112" spans="2:54" ht="12.75" customHeight="1" x14ac:dyDescent="0.25">
      <c r="B112" s="131"/>
      <c r="C112" s="7" t="s">
        <v>19</v>
      </c>
      <c r="D112" s="8">
        <f t="shared" si="23"/>
        <v>288</v>
      </c>
      <c r="E112" s="5">
        <v>5</v>
      </c>
      <c r="F112" s="5">
        <v>8</v>
      </c>
      <c r="G112" s="5">
        <v>38</v>
      </c>
      <c r="H112" s="5">
        <v>80</v>
      </c>
      <c r="I112" s="5">
        <v>145</v>
      </c>
      <c r="J112" s="5">
        <v>12</v>
      </c>
      <c r="L112" s="5">
        <v>28</v>
      </c>
      <c r="M112" s="5">
        <v>28</v>
      </c>
      <c r="N112" s="5">
        <v>68</v>
      </c>
      <c r="O112" s="5">
        <v>60</v>
      </c>
      <c r="P112" s="5">
        <v>88</v>
      </c>
      <c r="Q112" s="5">
        <v>16</v>
      </c>
      <c r="S112" s="5">
        <v>32</v>
      </c>
      <c r="T112" s="5">
        <v>24</v>
      </c>
      <c r="U112" s="5">
        <v>52</v>
      </c>
      <c r="V112" s="5">
        <v>63</v>
      </c>
      <c r="W112" s="5">
        <v>94</v>
      </c>
      <c r="X112" s="5">
        <v>23</v>
      </c>
      <c r="Z112" s="5">
        <v>6</v>
      </c>
      <c r="AA112" s="5">
        <v>9</v>
      </c>
      <c r="AB112" s="5">
        <v>29</v>
      </c>
      <c r="AC112" s="5">
        <v>48</v>
      </c>
      <c r="AD112" s="5">
        <v>182</v>
      </c>
      <c r="AE112" s="5">
        <v>14</v>
      </c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</row>
    <row r="113" spans="2:54" ht="12.75" customHeight="1" x14ac:dyDescent="0.25">
      <c r="B113" s="129" t="s">
        <v>83</v>
      </c>
      <c r="C113" s="7" t="s">
        <v>20</v>
      </c>
      <c r="D113" s="8">
        <f t="shared" si="23"/>
        <v>227</v>
      </c>
      <c r="E113" s="5">
        <v>3</v>
      </c>
      <c r="F113" s="5">
        <v>1</v>
      </c>
      <c r="G113" s="5">
        <v>33</v>
      </c>
      <c r="H113" s="5">
        <v>80</v>
      </c>
      <c r="I113" s="5">
        <v>108</v>
      </c>
      <c r="J113" s="5">
        <v>2</v>
      </c>
      <c r="L113" s="5">
        <v>35</v>
      </c>
      <c r="M113" s="5">
        <v>29</v>
      </c>
      <c r="N113" s="5">
        <v>42</v>
      </c>
      <c r="O113" s="5">
        <v>66</v>
      </c>
      <c r="P113" s="5">
        <v>50</v>
      </c>
      <c r="Q113" s="5">
        <v>5</v>
      </c>
      <c r="S113" s="5">
        <v>23</v>
      </c>
      <c r="T113" s="5">
        <v>19</v>
      </c>
      <c r="U113" s="5">
        <v>62</v>
      </c>
      <c r="V113" s="5">
        <v>51</v>
      </c>
      <c r="W113" s="5">
        <v>59</v>
      </c>
      <c r="X113" s="5">
        <v>13</v>
      </c>
      <c r="Z113" s="5">
        <v>8</v>
      </c>
      <c r="AA113" s="5">
        <v>4</v>
      </c>
      <c r="AB113" s="5">
        <v>17</v>
      </c>
      <c r="AC113" s="5">
        <v>45</v>
      </c>
      <c r="AD113" s="5">
        <v>148</v>
      </c>
      <c r="AE113" s="5">
        <v>5</v>
      </c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</row>
    <row r="114" spans="2:54" ht="12.75" customHeight="1" x14ac:dyDescent="0.25">
      <c r="B114" s="130"/>
      <c r="C114" s="7" t="s">
        <v>21</v>
      </c>
      <c r="D114" s="8">
        <f t="shared" si="23"/>
        <v>327</v>
      </c>
      <c r="E114" s="5">
        <v>7</v>
      </c>
      <c r="F114" s="5">
        <v>5</v>
      </c>
      <c r="G114" s="5">
        <v>41</v>
      </c>
      <c r="H114" s="5">
        <v>103</v>
      </c>
      <c r="I114" s="5">
        <v>157</v>
      </c>
      <c r="J114" s="5">
        <v>14</v>
      </c>
      <c r="L114" s="5">
        <v>43</v>
      </c>
      <c r="M114" s="5">
        <v>38</v>
      </c>
      <c r="N114" s="5">
        <v>90</v>
      </c>
      <c r="O114" s="5">
        <v>68</v>
      </c>
      <c r="P114" s="5">
        <v>69</v>
      </c>
      <c r="Q114" s="5">
        <v>19</v>
      </c>
      <c r="S114" s="5">
        <v>34</v>
      </c>
      <c r="T114" s="5">
        <v>29</v>
      </c>
      <c r="U114" s="5">
        <v>73</v>
      </c>
      <c r="V114" s="5">
        <v>66</v>
      </c>
      <c r="W114" s="5">
        <v>101</v>
      </c>
      <c r="X114" s="5">
        <v>24</v>
      </c>
      <c r="Z114" s="5">
        <v>9</v>
      </c>
      <c r="AA114" s="5">
        <v>9</v>
      </c>
      <c r="AB114" s="5">
        <v>29</v>
      </c>
      <c r="AC114" s="5">
        <v>54</v>
      </c>
      <c r="AD114" s="5">
        <v>211</v>
      </c>
      <c r="AE114" s="5">
        <v>15</v>
      </c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</row>
    <row r="115" spans="2:54" ht="12.75" customHeight="1" x14ac:dyDescent="0.25">
      <c r="B115" s="130"/>
      <c r="C115" s="7" t="s">
        <v>22</v>
      </c>
      <c r="D115" s="8">
        <f t="shared" si="23"/>
        <v>242</v>
      </c>
      <c r="E115" s="5">
        <v>4</v>
      </c>
      <c r="F115" s="5">
        <v>5</v>
      </c>
      <c r="G115" s="5">
        <v>24</v>
      </c>
      <c r="H115" s="5">
        <v>77</v>
      </c>
      <c r="I115" s="5">
        <v>126</v>
      </c>
      <c r="J115" s="5">
        <v>6</v>
      </c>
      <c r="L115" s="5">
        <v>23</v>
      </c>
      <c r="M115" s="5">
        <v>23</v>
      </c>
      <c r="N115" s="5">
        <v>62</v>
      </c>
      <c r="O115" s="5">
        <v>62</v>
      </c>
      <c r="P115" s="5">
        <v>67</v>
      </c>
      <c r="Q115" s="5">
        <v>5</v>
      </c>
      <c r="S115" s="5">
        <v>26</v>
      </c>
      <c r="T115" s="5">
        <v>17</v>
      </c>
      <c r="U115" s="5">
        <v>48</v>
      </c>
      <c r="V115" s="5">
        <v>54</v>
      </c>
      <c r="W115" s="5">
        <v>84</v>
      </c>
      <c r="X115" s="5">
        <v>13</v>
      </c>
      <c r="Z115" s="5">
        <v>11</v>
      </c>
      <c r="AA115" s="5">
        <v>7</v>
      </c>
      <c r="AB115" s="5">
        <v>20</v>
      </c>
      <c r="AC115" s="5">
        <v>37</v>
      </c>
      <c r="AD115" s="5">
        <v>159</v>
      </c>
      <c r="AE115" s="5">
        <v>8</v>
      </c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</row>
    <row r="116" spans="2:54" ht="12.75" customHeight="1" x14ac:dyDescent="0.25">
      <c r="B116" s="131"/>
      <c r="C116" s="7" t="s">
        <v>23</v>
      </c>
      <c r="D116" s="8">
        <f t="shared" si="23"/>
        <v>271</v>
      </c>
      <c r="E116" s="5">
        <v>9</v>
      </c>
      <c r="F116" s="5">
        <v>9</v>
      </c>
      <c r="G116" s="5">
        <v>44</v>
      </c>
      <c r="H116" s="5">
        <v>93</v>
      </c>
      <c r="I116" s="5">
        <v>108</v>
      </c>
      <c r="J116" s="5">
        <v>8</v>
      </c>
      <c r="L116" s="5">
        <v>26</v>
      </c>
      <c r="M116" s="5">
        <v>24</v>
      </c>
      <c r="N116" s="5">
        <v>57</v>
      </c>
      <c r="O116" s="5">
        <v>70</v>
      </c>
      <c r="P116" s="5">
        <v>80</v>
      </c>
      <c r="Q116" s="5">
        <v>14</v>
      </c>
      <c r="S116" s="5">
        <v>50</v>
      </c>
      <c r="T116" s="5">
        <v>24</v>
      </c>
      <c r="U116" s="5">
        <v>45</v>
      </c>
      <c r="V116" s="5">
        <v>61</v>
      </c>
      <c r="W116" s="5">
        <v>73</v>
      </c>
      <c r="X116" s="5">
        <v>18</v>
      </c>
      <c r="Z116" s="5">
        <v>11</v>
      </c>
      <c r="AA116" s="5">
        <v>5</v>
      </c>
      <c r="AB116" s="5">
        <v>33</v>
      </c>
      <c r="AC116" s="5">
        <v>49</v>
      </c>
      <c r="AD116" s="5">
        <v>157</v>
      </c>
      <c r="AE116" s="5">
        <v>16</v>
      </c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</row>
  </sheetData>
  <mergeCells count="50">
    <mergeCell ref="Z28:AE28"/>
    <mergeCell ref="B30:B32"/>
    <mergeCell ref="B33:B36"/>
    <mergeCell ref="D28:J28"/>
    <mergeCell ref="G5:G6"/>
    <mergeCell ref="B10:B13"/>
    <mergeCell ref="B14:B16"/>
    <mergeCell ref="B18:B20"/>
    <mergeCell ref="B21:B24"/>
    <mergeCell ref="B28:C29"/>
    <mergeCell ref="B7:B9"/>
    <mergeCell ref="B5:C6"/>
    <mergeCell ref="D5:D6"/>
    <mergeCell ref="E5:E6"/>
    <mergeCell ref="F5:F6"/>
    <mergeCell ref="B41:B43"/>
    <mergeCell ref="B44:B47"/>
    <mergeCell ref="B74:C75"/>
    <mergeCell ref="L28:Q28"/>
    <mergeCell ref="S28:X28"/>
    <mergeCell ref="B37:B39"/>
    <mergeCell ref="S74:X74"/>
    <mergeCell ref="Z74:AE74"/>
    <mergeCell ref="B76:B78"/>
    <mergeCell ref="B79:B82"/>
    <mergeCell ref="B83:B85"/>
    <mergeCell ref="D74:J74"/>
    <mergeCell ref="L74:Q74"/>
    <mergeCell ref="B87:B89"/>
    <mergeCell ref="B90:B93"/>
    <mergeCell ref="B51:C52"/>
    <mergeCell ref="D51:J51"/>
    <mergeCell ref="L51:Q51"/>
    <mergeCell ref="B67:B70"/>
    <mergeCell ref="B64:B66"/>
    <mergeCell ref="Z51:AE51"/>
    <mergeCell ref="B53:B55"/>
    <mergeCell ref="B56:B59"/>
    <mergeCell ref="B60:B62"/>
    <mergeCell ref="S51:X51"/>
    <mergeCell ref="B97:C98"/>
    <mergeCell ref="D97:J97"/>
    <mergeCell ref="L97:Q97"/>
    <mergeCell ref="S97:X97"/>
    <mergeCell ref="Z97:AE97"/>
    <mergeCell ref="B113:B116"/>
    <mergeCell ref="B99:B101"/>
    <mergeCell ref="B102:B105"/>
    <mergeCell ref="B106:B108"/>
    <mergeCell ref="B110:B112"/>
  </mergeCells>
  <conditionalFormatting sqref="E100:J116 L100:Q116 S100:X116 Z100:AE116">
    <cfRule type="cellIs" dxfId="5" priority="1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5"/>
  <sheetViews>
    <sheetView showGridLines="0" zoomScaleNormal="100" workbookViewId="0">
      <pane ySplit="3" topLeftCell="A4" activePane="bottomLeft" state="frozen"/>
      <selection pane="bottomLeft"/>
    </sheetView>
  </sheetViews>
  <sheetFormatPr baseColWidth="10" defaultRowHeight="15" x14ac:dyDescent="0.25"/>
  <cols>
    <col min="1" max="1" width="2" style="23" customWidth="1"/>
    <col min="2" max="2" width="13.42578125" customWidth="1"/>
    <col min="4" max="5" width="12.42578125" customWidth="1"/>
    <col min="11" max="11" width="2" style="23" customWidth="1"/>
    <col min="18" max="18" width="2" style="23" customWidth="1"/>
    <col min="25" max="25" width="2" style="23" customWidth="1"/>
  </cols>
  <sheetData>
    <row r="1" spans="2:16" s="42" customFormat="1" ht="12.75" customHeight="1" x14ac:dyDescent="0.2"/>
    <row r="2" spans="2:16" s="42" customFormat="1" ht="12.75" customHeight="1" x14ac:dyDescent="0.25">
      <c r="B2" s="75" t="s">
        <v>173</v>
      </c>
    </row>
    <row r="3" spans="2:16" s="42" customFormat="1" ht="12.75" customHeight="1" x14ac:dyDescent="0.2">
      <c r="B3" s="23" t="s">
        <v>172</v>
      </c>
    </row>
    <row r="4" spans="2:16" s="42" customFormat="1" ht="12.75" customHeight="1" x14ac:dyDescent="0.2">
      <c r="B4" s="23"/>
    </row>
    <row r="5" spans="2:16" s="42" customFormat="1" ht="20.100000000000001" customHeight="1" x14ac:dyDescent="0.2">
      <c r="B5" s="176" t="s">
        <v>102</v>
      </c>
      <c r="C5" s="176"/>
      <c r="D5" s="175" t="s">
        <v>174</v>
      </c>
      <c r="E5" s="175" t="s">
        <v>175</v>
      </c>
      <c r="F5" s="175" t="s">
        <v>176</v>
      </c>
      <c r="G5" s="175" t="s">
        <v>177</v>
      </c>
      <c r="H5" s="44"/>
      <c r="M5" s="44"/>
    </row>
    <row r="6" spans="2:16" s="42" customFormat="1" ht="20.100000000000001" customHeight="1" x14ac:dyDescent="0.2">
      <c r="B6" s="176"/>
      <c r="C6" s="176"/>
      <c r="D6" s="175"/>
      <c r="E6" s="175"/>
      <c r="F6" s="175"/>
      <c r="G6" s="175"/>
      <c r="H6" s="44"/>
      <c r="M6" s="44"/>
    </row>
    <row r="7" spans="2:16" s="42" customFormat="1" ht="12.75" customHeight="1" x14ac:dyDescent="0.2">
      <c r="B7" s="148" t="s">
        <v>80</v>
      </c>
      <c r="C7" s="19" t="s">
        <v>25</v>
      </c>
      <c r="D7" s="83">
        <v>6.6576566783973981</v>
      </c>
      <c r="E7" s="83">
        <v>5.5118996732975267</v>
      </c>
      <c r="F7" s="83">
        <v>5.6331545955296711</v>
      </c>
      <c r="G7" s="83">
        <v>6.8956170765366425</v>
      </c>
      <c r="H7" s="77"/>
      <c r="P7" s="84"/>
    </row>
    <row r="8" spans="2:16" s="42" customFormat="1" ht="12.75" customHeight="1" x14ac:dyDescent="0.2">
      <c r="B8" s="148"/>
      <c r="C8" s="115" t="s">
        <v>8</v>
      </c>
      <c r="D8" s="83">
        <v>6.8442181240927349</v>
      </c>
      <c r="E8" s="83">
        <v>5.5216581194780492</v>
      </c>
      <c r="F8" s="83">
        <v>5.8027727715490158</v>
      </c>
      <c r="G8" s="83">
        <v>7.166442809310877</v>
      </c>
      <c r="H8" s="84"/>
    </row>
    <row r="9" spans="2:16" s="42" customFormat="1" ht="12.75" customHeight="1" x14ac:dyDescent="0.2">
      <c r="B9" s="148"/>
      <c r="C9" s="115" t="s">
        <v>9</v>
      </c>
      <c r="D9" s="83">
        <v>6.4721009325607213</v>
      </c>
      <c r="E9" s="83">
        <v>5.5021127532798015</v>
      </c>
      <c r="F9" s="83">
        <v>5.4623551223645697</v>
      </c>
      <c r="G9" s="83">
        <v>6.6217555297108337</v>
      </c>
      <c r="H9" s="84"/>
    </row>
    <row r="10" spans="2:16" s="42" customFormat="1" ht="12.75" customHeight="1" x14ac:dyDescent="0.2">
      <c r="B10" s="148" t="s">
        <v>81</v>
      </c>
      <c r="C10" s="115" t="s">
        <v>10</v>
      </c>
      <c r="D10" s="83">
        <v>6.2771519289002606</v>
      </c>
      <c r="E10" s="83">
        <v>5.2752121371097909</v>
      </c>
      <c r="F10" s="83">
        <v>5.6918374505138756</v>
      </c>
      <c r="G10" s="83">
        <v>6.6011880418826294</v>
      </c>
      <c r="H10" s="84"/>
    </row>
    <row r="11" spans="2:16" s="42" customFormat="1" ht="12.75" customHeight="1" x14ac:dyDescent="0.2">
      <c r="B11" s="148"/>
      <c r="C11" s="115" t="s">
        <v>11</v>
      </c>
      <c r="D11" s="83">
        <v>7.1421652242997462</v>
      </c>
      <c r="E11" s="83">
        <v>5.9832249993774305</v>
      </c>
      <c r="F11" s="83">
        <v>6.0509919494102355</v>
      </c>
      <c r="G11" s="83">
        <v>7.0508214700430134</v>
      </c>
      <c r="H11" s="84"/>
    </row>
    <row r="12" spans="2:16" s="42" customFormat="1" ht="12.75" customHeight="1" x14ac:dyDescent="0.2">
      <c r="B12" s="148"/>
      <c r="C12" s="115" t="s">
        <v>12</v>
      </c>
      <c r="D12" s="83">
        <v>6.7091062252460159</v>
      </c>
      <c r="E12" s="83">
        <v>5.4361629774803895</v>
      </c>
      <c r="F12" s="83">
        <v>5.6310842142550328</v>
      </c>
      <c r="G12" s="83">
        <v>6.9808046960906038</v>
      </c>
      <c r="H12" s="84"/>
    </row>
    <row r="13" spans="2:16" s="42" customFormat="1" ht="12.75" customHeight="1" x14ac:dyDescent="0.2">
      <c r="B13" s="148"/>
      <c r="C13" s="115" t="s">
        <v>13</v>
      </c>
      <c r="D13" s="83">
        <v>6.4357050408360221</v>
      </c>
      <c r="E13" s="83">
        <v>5.3287263329384977</v>
      </c>
      <c r="F13" s="83">
        <v>5.2294933523850418</v>
      </c>
      <c r="G13" s="83">
        <v>6.8692135276000945</v>
      </c>
      <c r="H13" s="84"/>
    </row>
    <row r="14" spans="2:16" s="42" customFormat="1" ht="12.75" customHeight="1" x14ac:dyDescent="0.2">
      <c r="B14" s="148" t="s">
        <v>82</v>
      </c>
      <c r="C14" s="115" t="s">
        <v>14</v>
      </c>
      <c r="D14" s="83">
        <v>6.7847465068593795</v>
      </c>
      <c r="E14" s="83">
        <v>5.7926776426572886</v>
      </c>
      <c r="F14" s="83">
        <v>5.7883983653108597</v>
      </c>
      <c r="G14" s="83">
        <v>7.0914833573628488</v>
      </c>
      <c r="H14" s="84"/>
    </row>
    <row r="15" spans="2:16" s="42" customFormat="1" ht="12.75" customHeight="1" x14ac:dyDescent="0.2">
      <c r="B15" s="148"/>
      <c r="C15" s="115" t="s">
        <v>15</v>
      </c>
      <c r="D15" s="83">
        <v>6.5719655831260377</v>
      </c>
      <c r="E15" s="83">
        <v>5.1740352822477691</v>
      </c>
      <c r="F15" s="83">
        <v>5.384459520968278</v>
      </c>
      <c r="G15" s="83">
        <v>6.8020088797048306</v>
      </c>
      <c r="H15" s="84"/>
    </row>
    <row r="16" spans="2:16" s="42" customFormat="1" ht="12.75" customHeight="1" x14ac:dyDescent="0.2">
      <c r="B16" s="148"/>
      <c r="C16" s="115" t="s">
        <v>16</v>
      </c>
      <c r="D16" s="83">
        <v>6.5002160529416022</v>
      </c>
      <c r="E16" s="83">
        <v>5.2839898538612218</v>
      </c>
      <c r="F16" s="83">
        <v>5.5560609795856895</v>
      </c>
      <c r="G16" s="83">
        <v>6.6258694548557697</v>
      </c>
      <c r="H16" s="84"/>
    </row>
    <row r="17" spans="2:31" s="42" customFormat="1" ht="12.75" customHeight="1" x14ac:dyDescent="0.2">
      <c r="B17" s="126" t="s">
        <v>116</v>
      </c>
      <c r="C17" s="115" t="s">
        <v>115</v>
      </c>
      <c r="D17" s="83">
        <v>6.6016761172661464</v>
      </c>
      <c r="E17" s="83">
        <v>5.4804684205076653</v>
      </c>
      <c r="F17" s="83">
        <v>5.6089011880262625</v>
      </c>
      <c r="G17" s="83">
        <v>6.8568407236097899</v>
      </c>
      <c r="H17" s="84"/>
    </row>
    <row r="18" spans="2:31" s="42" customFormat="1" ht="12.75" customHeight="1" x14ac:dyDescent="0.2">
      <c r="B18" s="148" t="s">
        <v>84</v>
      </c>
      <c r="C18" s="115" t="s">
        <v>17</v>
      </c>
      <c r="D18" s="83">
        <v>6.83747504464987</v>
      </c>
      <c r="E18" s="83">
        <v>5.5543166987260344</v>
      </c>
      <c r="F18" s="83">
        <v>5.6584765465903013</v>
      </c>
      <c r="G18" s="83">
        <v>6.8844243540336416</v>
      </c>
      <c r="H18" s="84"/>
    </row>
    <row r="19" spans="2:31" s="42" customFormat="1" ht="12.75" customHeight="1" x14ac:dyDescent="0.2">
      <c r="B19" s="148"/>
      <c r="C19" s="115" t="s">
        <v>18</v>
      </c>
      <c r="D19" s="83">
        <v>6.7300636426012019</v>
      </c>
      <c r="E19" s="83">
        <v>5.5721046874294391</v>
      </c>
      <c r="F19" s="83">
        <v>5.7733849031987257</v>
      </c>
      <c r="G19" s="83">
        <v>6.9313239946370269</v>
      </c>
      <c r="H19" s="84"/>
    </row>
    <row r="20" spans="2:31" s="42" customFormat="1" ht="12.75" customHeight="1" x14ac:dyDescent="0.2">
      <c r="B20" s="148"/>
      <c r="C20" s="115" t="s">
        <v>19</v>
      </c>
      <c r="D20" s="83">
        <v>6.5697019190465946</v>
      </c>
      <c r="E20" s="83">
        <v>5.4650151230404438</v>
      </c>
      <c r="F20" s="83">
        <v>5.5447026296863005</v>
      </c>
      <c r="G20" s="83">
        <v>6.8772541517840375</v>
      </c>
      <c r="H20" s="84"/>
    </row>
    <row r="21" spans="2:31" s="42" customFormat="1" ht="12.75" customHeight="1" x14ac:dyDescent="0.2">
      <c r="B21" s="145" t="s">
        <v>83</v>
      </c>
      <c r="C21" s="115" t="s">
        <v>20</v>
      </c>
      <c r="D21" s="83">
        <v>6.5641078369289048</v>
      </c>
      <c r="E21" s="83">
        <v>5.2348879204363454</v>
      </c>
      <c r="F21" s="83">
        <v>5.3929718349964624</v>
      </c>
      <c r="G21" s="83">
        <v>6.6824668929023066</v>
      </c>
      <c r="H21" s="84"/>
    </row>
    <row r="22" spans="2:31" s="42" customFormat="1" ht="12.75" customHeight="1" x14ac:dyDescent="0.2">
      <c r="B22" s="146"/>
      <c r="C22" s="115" t="s">
        <v>21</v>
      </c>
      <c r="D22" s="83">
        <v>6.5136897509967762</v>
      </c>
      <c r="E22" s="83">
        <v>5.2865687528239826</v>
      </c>
      <c r="F22" s="83">
        <v>5.4726408151015153</v>
      </c>
      <c r="G22" s="83">
        <v>6.7570421157637375</v>
      </c>
      <c r="H22" s="84"/>
    </row>
    <row r="23" spans="2:31" s="42" customFormat="1" ht="12.75" customHeight="1" x14ac:dyDescent="0.2">
      <c r="B23" s="146"/>
      <c r="C23" s="115" t="s">
        <v>22</v>
      </c>
      <c r="D23" s="83">
        <v>6.7760568110187531</v>
      </c>
      <c r="E23" s="83">
        <v>5.8271451720050012</v>
      </c>
      <c r="F23" s="83">
        <v>5.7588175273125728</v>
      </c>
      <c r="G23" s="83">
        <v>6.9722514352421179</v>
      </c>
      <c r="H23" s="84"/>
    </row>
    <row r="24" spans="2:31" s="42" customFormat="1" ht="12.75" customHeight="1" x14ac:dyDescent="0.2">
      <c r="B24" s="147"/>
      <c r="C24" s="115" t="s">
        <v>23</v>
      </c>
      <c r="D24" s="83">
        <v>6.999379233267053</v>
      </c>
      <c r="E24" s="83">
        <v>6.0451584320573648</v>
      </c>
      <c r="F24" s="83">
        <v>6.0836473612603337</v>
      </c>
      <c r="G24" s="83">
        <v>7.3062321019677965</v>
      </c>
      <c r="H24" s="84"/>
    </row>
    <row r="25" spans="2:31" s="42" customFormat="1" ht="12.75" customHeight="1" x14ac:dyDescent="0.2">
      <c r="E25" s="43"/>
      <c r="F25" s="43"/>
      <c r="G25" s="43"/>
      <c r="H25" s="44"/>
    </row>
    <row r="26" spans="2:31" s="42" customFormat="1" ht="12.75" customHeight="1" x14ac:dyDescent="0.2"/>
    <row r="27" spans="2:31" s="42" customFormat="1" ht="12.75" customHeight="1" x14ac:dyDescent="0.2">
      <c r="B27" s="177" t="s">
        <v>85</v>
      </c>
      <c r="C27" s="178"/>
      <c r="D27" s="171" t="s">
        <v>125</v>
      </c>
      <c r="E27" s="172"/>
      <c r="F27" s="172"/>
      <c r="G27" s="172"/>
      <c r="H27" s="172"/>
      <c r="I27" s="172"/>
      <c r="J27" s="173"/>
      <c r="L27" s="174" t="s">
        <v>95</v>
      </c>
      <c r="M27" s="174"/>
      <c r="N27" s="174"/>
      <c r="O27" s="174"/>
      <c r="P27" s="174"/>
      <c r="Q27" s="174"/>
      <c r="S27" s="174" t="s">
        <v>96</v>
      </c>
      <c r="T27" s="174"/>
      <c r="U27" s="174"/>
      <c r="V27" s="174"/>
      <c r="W27" s="174"/>
      <c r="X27" s="174"/>
      <c r="Z27" s="174" t="s">
        <v>126</v>
      </c>
      <c r="AA27" s="174"/>
      <c r="AB27" s="174"/>
      <c r="AC27" s="174"/>
      <c r="AD27" s="174"/>
      <c r="AE27" s="174"/>
    </row>
    <row r="28" spans="2:31" s="42" customFormat="1" ht="44.1" customHeight="1" x14ac:dyDescent="0.2">
      <c r="B28" s="179"/>
      <c r="C28" s="180"/>
      <c r="D28" s="102" t="s">
        <v>25</v>
      </c>
      <c r="E28" s="64" t="s">
        <v>63</v>
      </c>
      <c r="F28" s="64" t="s">
        <v>64</v>
      </c>
      <c r="G28" s="64" t="s">
        <v>65</v>
      </c>
      <c r="H28" s="64" t="s">
        <v>66</v>
      </c>
      <c r="I28" s="64" t="s">
        <v>67</v>
      </c>
      <c r="J28" s="64" t="s">
        <v>24</v>
      </c>
      <c r="L28" s="64" t="s">
        <v>63</v>
      </c>
      <c r="M28" s="64" t="s">
        <v>64</v>
      </c>
      <c r="N28" s="64" t="s">
        <v>65</v>
      </c>
      <c r="O28" s="64" t="s">
        <v>66</v>
      </c>
      <c r="P28" s="64" t="s">
        <v>67</v>
      </c>
      <c r="Q28" s="64" t="s">
        <v>24</v>
      </c>
      <c r="S28" s="64" t="s">
        <v>63</v>
      </c>
      <c r="T28" s="64" t="s">
        <v>64</v>
      </c>
      <c r="U28" s="64" t="s">
        <v>65</v>
      </c>
      <c r="V28" s="64" t="s">
        <v>66</v>
      </c>
      <c r="W28" s="64" t="s">
        <v>67</v>
      </c>
      <c r="X28" s="64" t="s">
        <v>24</v>
      </c>
      <c r="Z28" s="64" t="s">
        <v>63</v>
      </c>
      <c r="AA28" s="64" t="s">
        <v>64</v>
      </c>
      <c r="AB28" s="64" t="s">
        <v>65</v>
      </c>
      <c r="AC28" s="64" t="s">
        <v>66</v>
      </c>
      <c r="AD28" s="64" t="s">
        <v>67</v>
      </c>
      <c r="AE28" s="64" t="s">
        <v>24</v>
      </c>
    </row>
    <row r="29" spans="2:31" s="42" customFormat="1" ht="12.75" customHeight="1" x14ac:dyDescent="0.2">
      <c r="B29" s="129" t="s">
        <v>80</v>
      </c>
      <c r="C29" s="21" t="s">
        <v>25</v>
      </c>
      <c r="D29" s="40">
        <v>552974.99999999988</v>
      </c>
      <c r="E29" s="40">
        <v>12649.345135420133</v>
      </c>
      <c r="F29" s="40">
        <v>49297.553388183864</v>
      </c>
      <c r="G29" s="40">
        <v>169997.75729021576</v>
      </c>
      <c r="H29" s="40">
        <v>193922.63263185899</v>
      </c>
      <c r="I29" s="40">
        <v>92346.528804528789</v>
      </c>
      <c r="J29" s="40">
        <v>34761.182749792322</v>
      </c>
      <c r="L29" s="40">
        <v>51281.684604001071</v>
      </c>
      <c r="M29" s="40">
        <v>98698.871306969522</v>
      </c>
      <c r="N29" s="40">
        <v>181542.65637477409</v>
      </c>
      <c r="O29" s="40">
        <v>107428.15317968919</v>
      </c>
      <c r="P29" s="40">
        <v>57333.111297878233</v>
      </c>
      <c r="Q29" s="40">
        <v>56690.523236687586</v>
      </c>
      <c r="S29" s="40">
        <v>45074.456578741156</v>
      </c>
      <c r="T29" s="40">
        <v>86752.907758555491</v>
      </c>
      <c r="U29" s="40">
        <v>185762.37729169687</v>
      </c>
      <c r="V29" s="40">
        <v>100556.0412284052</v>
      </c>
      <c r="W29" s="40">
        <v>68678.174703590164</v>
      </c>
      <c r="X29" s="40">
        <v>66151.042439010896</v>
      </c>
      <c r="Z29" s="40">
        <v>11994.503102453094</v>
      </c>
      <c r="AA29" s="40">
        <v>40592.390325360902</v>
      </c>
      <c r="AB29" s="40">
        <v>146078.83553257887</v>
      </c>
      <c r="AC29" s="40">
        <v>181329.44967365783</v>
      </c>
      <c r="AD29" s="40">
        <v>112121.4182144738</v>
      </c>
      <c r="AE29" s="40">
        <v>60858.403151475257</v>
      </c>
    </row>
    <row r="30" spans="2:31" s="42" customFormat="1" ht="12.75" customHeight="1" x14ac:dyDescent="0.2">
      <c r="B30" s="130"/>
      <c r="C30" s="7" t="s">
        <v>8</v>
      </c>
      <c r="D30" s="40">
        <v>271601.99999999983</v>
      </c>
      <c r="E30" s="66">
        <v>3177.65</v>
      </c>
      <c r="F30" s="66">
        <v>22642.335547201332</v>
      </c>
      <c r="G30" s="66">
        <v>83668.906606259174</v>
      </c>
      <c r="H30" s="66">
        <v>95346.945454983535</v>
      </c>
      <c r="I30" s="66">
        <v>53570.797588522582</v>
      </c>
      <c r="J30" s="66">
        <v>13195.36480303321</v>
      </c>
      <c r="L30" s="66">
        <v>20696.601849174211</v>
      </c>
      <c r="M30" s="66">
        <v>49539.999521238962</v>
      </c>
      <c r="N30" s="66">
        <v>102314.27114741974</v>
      </c>
      <c r="O30" s="66">
        <v>48613.885834779248</v>
      </c>
      <c r="P30" s="66">
        <v>27338.975517318933</v>
      </c>
      <c r="Q30" s="66">
        <v>23098.26613006875</v>
      </c>
      <c r="S30" s="66">
        <v>17454.078691922106</v>
      </c>
      <c r="T30" s="66">
        <v>40463.366088297662</v>
      </c>
      <c r="U30" s="66">
        <v>96627.114141121929</v>
      </c>
      <c r="V30" s="66">
        <v>55593.487208405619</v>
      </c>
      <c r="W30" s="66">
        <v>34118.60646969988</v>
      </c>
      <c r="X30" s="66">
        <v>27345.347400552651</v>
      </c>
      <c r="Z30" s="66">
        <v>4722.1779609279547</v>
      </c>
      <c r="AA30" s="66">
        <v>12834.031532356532</v>
      </c>
      <c r="AB30" s="66">
        <v>65971.825215281773</v>
      </c>
      <c r="AC30" s="66">
        <v>100417.70179294376</v>
      </c>
      <c r="AD30" s="66">
        <v>63483.967622582059</v>
      </c>
      <c r="AE30" s="66">
        <v>24172.295875907705</v>
      </c>
    </row>
    <row r="31" spans="2:31" s="42" customFormat="1" ht="12.75" customHeight="1" x14ac:dyDescent="0.2">
      <c r="B31" s="131"/>
      <c r="C31" s="7" t="s">
        <v>9</v>
      </c>
      <c r="D31" s="40">
        <v>281373.00000000006</v>
      </c>
      <c r="E31" s="66">
        <v>9471.6951354201337</v>
      </c>
      <c r="F31" s="66">
        <v>26655.217840982532</v>
      </c>
      <c r="G31" s="66">
        <v>86328.850683956596</v>
      </c>
      <c r="H31" s="66">
        <v>98575.687176875465</v>
      </c>
      <c r="I31" s="66">
        <v>38775.731216006207</v>
      </c>
      <c r="J31" s="66">
        <v>21565.817946759111</v>
      </c>
      <c r="L31" s="66">
        <v>30585.082754826857</v>
      </c>
      <c r="M31" s="66">
        <v>49158.87178573056</v>
      </c>
      <c r="N31" s="66">
        <v>79228.385227354345</v>
      </c>
      <c r="O31" s="66">
        <v>58814.267344909953</v>
      </c>
      <c r="P31" s="66">
        <v>29994.1357805593</v>
      </c>
      <c r="Q31" s="66">
        <v>33592.257106618839</v>
      </c>
      <c r="S31" s="66">
        <v>27620.377886819053</v>
      </c>
      <c r="T31" s="66">
        <v>46289.541670257822</v>
      </c>
      <c r="U31" s="66">
        <v>89135.263150574945</v>
      </c>
      <c r="V31" s="66">
        <v>44962.554019999588</v>
      </c>
      <c r="W31" s="66">
        <v>34559.568233890277</v>
      </c>
      <c r="X31" s="66">
        <v>38805.695038458245</v>
      </c>
      <c r="Z31" s="66">
        <v>7272.3251415251398</v>
      </c>
      <c r="AA31" s="66">
        <v>27758.358793004369</v>
      </c>
      <c r="AB31" s="66">
        <v>80107.010317297085</v>
      </c>
      <c r="AC31" s="66">
        <v>80911.747880714058</v>
      </c>
      <c r="AD31" s="66">
        <v>48637.450591891742</v>
      </c>
      <c r="AE31" s="66">
        <v>36686.107275567549</v>
      </c>
    </row>
    <row r="32" spans="2:31" s="42" customFormat="1" ht="12.75" customHeight="1" x14ac:dyDescent="0.2">
      <c r="B32" s="129" t="s">
        <v>81</v>
      </c>
      <c r="C32" s="7" t="s">
        <v>10</v>
      </c>
      <c r="D32" s="40">
        <v>100447.99999999987</v>
      </c>
      <c r="E32" s="66" t="s">
        <v>117</v>
      </c>
      <c r="F32" s="66">
        <v>10439.22222222221</v>
      </c>
      <c r="G32" s="66">
        <v>37235.269444444391</v>
      </c>
      <c r="H32" s="66">
        <v>35217.555555555511</v>
      </c>
      <c r="I32" s="66">
        <v>8882.3805555555446</v>
      </c>
      <c r="J32" s="66" t="s">
        <v>117</v>
      </c>
      <c r="L32" s="66">
        <v>9444.8555555555358</v>
      </c>
      <c r="M32" s="66">
        <v>20832.644444444413</v>
      </c>
      <c r="N32" s="66">
        <v>32174.386111111071</v>
      </c>
      <c r="O32" s="66">
        <v>20254.38333333331</v>
      </c>
      <c r="P32" s="66">
        <v>6320.5999999999985</v>
      </c>
      <c r="Q32" s="66">
        <v>11421.130555555539</v>
      </c>
      <c r="S32" s="66" t="s">
        <v>117</v>
      </c>
      <c r="T32" s="66">
        <v>15789.497222222195</v>
      </c>
      <c r="U32" s="66">
        <v>33020.772222222186</v>
      </c>
      <c r="V32" s="66">
        <v>24244.258333333306</v>
      </c>
      <c r="W32" s="66">
        <v>8749.5388888888792</v>
      </c>
      <c r="X32" s="66">
        <v>12272.322222222199</v>
      </c>
      <c r="Z32" s="66" t="s">
        <v>117</v>
      </c>
      <c r="AA32" s="66">
        <v>7171.4666666666626</v>
      </c>
      <c r="AB32" s="66">
        <v>28025.172222222183</v>
      </c>
      <c r="AC32" s="66">
        <v>39569.569444444394</v>
      </c>
      <c r="AD32" s="66">
        <v>12795.649999999985</v>
      </c>
      <c r="AE32" s="66">
        <v>9126.397222222211</v>
      </c>
    </row>
    <row r="33" spans="2:31" s="42" customFormat="1" ht="12.75" customHeight="1" x14ac:dyDescent="0.2">
      <c r="B33" s="130"/>
      <c r="C33" s="7" t="s">
        <v>11</v>
      </c>
      <c r="D33" s="40">
        <v>137978.00000000003</v>
      </c>
      <c r="E33" s="66" t="s">
        <v>117</v>
      </c>
      <c r="F33" s="66">
        <v>9901.4951641925363</v>
      </c>
      <c r="G33" s="66">
        <v>33069.685611464578</v>
      </c>
      <c r="H33" s="66">
        <v>42156.859115738072</v>
      </c>
      <c r="I33" s="66">
        <v>40243.324699569443</v>
      </c>
      <c r="J33" s="66">
        <v>8848.3719474969457</v>
      </c>
      <c r="L33" s="66">
        <v>12863.53640350878</v>
      </c>
      <c r="M33" s="66">
        <v>14436.972177237973</v>
      </c>
      <c r="N33" s="66">
        <v>44565.885262836578</v>
      </c>
      <c r="O33" s="66">
        <v>31702.762579525745</v>
      </c>
      <c r="P33" s="66">
        <v>19725.308121264705</v>
      </c>
      <c r="Q33" s="66">
        <v>14683.535455626243</v>
      </c>
      <c r="S33" s="66">
        <v>5872.2418803418832</v>
      </c>
      <c r="T33" s="66">
        <v>23688.101682089851</v>
      </c>
      <c r="U33" s="66">
        <v>46418.409727845246</v>
      </c>
      <c r="V33" s="66">
        <v>22741.192251461998</v>
      </c>
      <c r="W33" s="66">
        <v>25637.68647901807</v>
      </c>
      <c r="X33" s="66">
        <v>13620.367979242978</v>
      </c>
      <c r="Z33" s="66" t="s">
        <v>117</v>
      </c>
      <c r="AA33" s="66">
        <v>8255.7660256410218</v>
      </c>
      <c r="AB33" s="66">
        <v>38972.823112267863</v>
      </c>
      <c r="AC33" s="66">
        <v>43423.420062977952</v>
      </c>
      <c r="AD33" s="66">
        <v>30863.984358331742</v>
      </c>
      <c r="AE33" s="66">
        <v>14864.256440781437</v>
      </c>
    </row>
    <row r="34" spans="2:31" s="42" customFormat="1" ht="12.75" customHeight="1" x14ac:dyDescent="0.2">
      <c r="B34" s="130"/>
      <c r="C34" s="7" t="s">
        <v>12</v>
      </c>
      <c r="D34" s="40">
        <v>147339.99999999988</v>
      </c>
      <c r="E34" s="66" t="s">
        <v>117</v>
      </c>
      <c r="F34" s="66">
        <v>8542.2582706766862</v>
      </c>
      <c r="G34" s="66">
        <v>45752.871971595618</v>
      </c>
      <c r="H34" s="66">
        <v>63447.109690893842</v>
      </c>
      <c r="I34" s="66">
        <v>20207.228780284026</v>
      </c>
      <c r="J34" s="66">
        <v>5687.4011278195458</v>
      </c>
      <c r="L34" s="66">
        <v>17535.69841269841</v>
      </c>
      <c r="M34" s="66">
        <v>23599.084670008338</v>
      </c>
      <c r="N34" s="66">
        <v>53446.40029239763</v>
      </c>
      <c r="O34" s="66">
        <v>25908.443859649109</v>
      </c>
      <c r="P34" s="66">
        <v>18887.62289055972</v>
      </c>
      <c r="Q34" s="66">
        <v>7962.7498746867113</v>
      </c>
      <c r="S34" s="66">
        <v>15645.479699248112</v>
      </c>
      <c r="T34" s="66">
        <v>18012.940810359229</v>
      </c>
      <c r="U34" s="66">
        <v>51785.273308270611</v>
      </c>
      <c r="V34" s="66">
        <v>31138.583082706758</v>
      </c>
      <c r="W34" s="66">
        <v>16849.144319131152</v>
      </c>
      <c r="X34" s="66">
        <v>13908.578780284033</v>
      </c>
      <c r="Z34" s="66">
        <v>4669.0952380952385</v>
      </c>
      <c r="AA34" s="66">
        <v>12593.976984126983</v>
      </c>
      <c r="AB34" s="66">
        <v>33610.639557226386</v>
      </c>
      <c r="AC34" s="66">
        <v>49851.743817877992</v>
      </c>
      <c r="AD34" s="66">
        <v>34694.830242272321</v>
      </c>
      <c r="AE34" s="66">
        <v>11919.714160400998</v>
      </c>
    </row>
    <row r="35" spans="2:31" s="42" customFormat="1" ht="12.75" customHeight="1" x14ac:dyDescent="0.2">
      <c r="B35" s="131"/>
      <c r="C35" s="7" t="s">
        <v>13</v>
      </c>
      <c r="D35" s="40">
        <v>167208.99999999997</v>
      </c>
      <c r="E35" s="66" t="s">
        <v>117</v>
      </c>
      <c r="F35" s="66">
        <v>20414.577731092428</v>
      </c>
      <c r="G35" s="66">
        <v>53939.930262711125</v>
      </c>
      <c r="H35" s="66">
        <v>53101.108269671495</v>
      </c>
      <c r="I35" s="66">
        <v>23013.594769119765</v>
      </c>
      <c r="J35" s="66">
        <v>13969.97078558696</v>
      </c>
      <c r="L35" s="66">
        <v>11437.594232238349</v>
      </c>
      <c r="M35" s="66">
        <v>39830.170015278833</v>
      </c>
      <c r="N35" s="66">
        <v>51355.984708428819</v>
      </c>
      <c r="O35" s="66">
        <v>29562.563407181049</v>
      </c>
      <c r="P35" s="66">
        <v>12399.580286053815</v>
      </c>
      <c r="Q35" s="66">
        <v>22623.107350819104</v>
      </c>
      <c r="S35" s="66">
        <v>17185.123888040063</v>
      </c>
      <c r="T35" s="66">
        <v>29262.368043884209</v>
      </c>
      <c r="U35" s="66">
        <v>54537.922033358765</v>
      </c>
      <c r="V35" s="66">
        <v>22432.007560903141</v>
      </c>
      <c r="W35" s="66">
        <v>17441.805016552076</v>
      </c>
      <c r="X35" s="66">
        <v>26349.773457261676</v>
      </c>
      <c r="Z35" s="66" t="s">
        <v>117</v>
      </c>
      <c r="AA35" s="66">
        <v>12571.180648926236</v>
      </c>
      <c r="AB35" s="66">
        <v>45470.2006408624</v>
      </c>
      <c r="AC35" s="66">
        <v>48484.716348357506</v>
      </c>
      <c r="AD35" s="66">
        <v>33766.953613869773</v>
      </c>
      <c r="AE35" s="66">
        <v>24948.035328070604</v>
      </c>
    </row>
    <row r="36" spans="2:31" s="42" customFormat="1" ht="12.75" customHeight="1" x14ac:dyDescent="0.2">
      <c r="B36" s="129" t="s">
        <v>82</v>
      </c>
      <c r="C36" s="7" t="s">
        <v>14</v>
      </c>
      <c r="D36" s="40">
        <v>279132.65800187935</v>
      </c>
      <c r="E36" s="66">
        <v>8937.5760878010879</v>
      </c>
      <c r="F36" s="66">
        <v>25133.396618998453</v>
      </c>
      <c r="G36" s="66">
        <v>79073.517544641465</v>
      </c>
      <c r="H36" s="66">
        <v>84869.387997906771</v>
      </c>
      <c r="I36" s="66">
        <v>62159.843961009734</v>
      </c>
      <c r="J36" s="66">
        <v>18958.93579152185</v>
      </c>
      <c r="L36" s="66">
        <v>21485.164306934887</v>
      </c>
      <c r="M36" s="66">
        <v>40381.902702388754</v>
      </c>
      <c r="N36" s="66">
        <v>90683.643853154063</v>
      </c>
      <c r="O36" s="66">
        <v>56451.911579364867</v>
      </c>
      <c r="P36" s="66">
        <v>35717.252765328914</v>
      </c>
      <c r="Q36" s="66">
        <v>34412.782794707848</v>
      </c>
      <c r="S36" s="66">
        <v>20921.691488413551</v>
      </c>
      <c r="T36" s="66">
        <v>39900.974646268747</v>
      </c>
      <c r="U36" s="66">
        <v>91105.057889564865</v>
      </c>
      <c r="V36" s="66">
        <v>37898.297293719341</v>
      </c>
      <c r="W36" s="66">
        <v>46465.647999480723</v>
      </c>
      <c r="X36" s="66">
        <v>42840.988684432152</v>
      </c>
      <c r="Z36" s="66">
        <v>5309.8969363969354</v>
      </c>
      <c r="AA36" s="66">
        <v>17459.627443798025</v>
      </c>
      <c r="AB36" s="66">
        <v>68499.392499468158</v>
      </c>
      <c r="AC36" s="66">
        <v>87622.479910706723</v>
      </c>
      <c r="AD36" s="66">
        <v>68198.114655236335</v>
      </c>
      <c r="AE36" s="66">
        <v>32043.146556273074</v>
      </c>
    </row>
    <row r="37" spans="2:31" s="42" customFormat="1" ht="12.75" customHeight="1" x14ac:dyDescent="0.2">
      <c r="B37" s="130"/>
      <c r="C37" s="7" t="s">
        <v>15</v>
      </c>
      <c r="D37" s="40">
        <v>112521.887571613</v>
      </c>
      <c r="E37" s="66" t="s">
        <v>117</v>
      </c>
      <c r="F37" s="66">
        <v>10460.266032728872</v>
      </c>
      <c r="G37" s="66">
        <v>30970.106796497239</v>
      </c>
      <c r="H37" s="66">
        <v>51436.206626414467</v>
      </c>
      <c r="I37" s="66">
        <v>10976.307983098772</v>
      </c>
      <c r="J37" s="66">
        <v>7147.53584715937</v>
      </c>
      <c r="L37" s="66">
        <v>14791.89621121052</v>
      </c>
      <c r="M37" s="66">
        <v>22046.147820531703</v>
      </c>
      <c r="N37" s="66">
        <v>37827.202323991762</v>
      </c>
      <c r="O37" s="66">
        <v>17842.30140046572</v>
      </c>
      <c r="P37" s="66">
        <v>10970.702747252742</v>
      </c>
      <c r="Q37" s="66">
        <v>9043.6370681605877</v>
      </c>
      <c r="S37" s="66">
        <v>13399.173493688966</v>
      </c>
      <c r="T37" s="66">
        <v>15522.098692904952</v>
      </c>
      <c r="U37" s="66">
        <v>37247.399395195418</v>
      </c>
      <c r="V37" s="66">
        <v>26893.409060641792</v>
      </c>
      <c r="W37" s="66">
        <v>8151.3335164835134</v>
      </c>
      <c r="X37" s="66">
        <v>11308.473412698402</v>
      </c>
      <c r="Z37" s="66" t="s">
        <v>117</v>
      </c>
      <c r="AA37" s="66">
        <v>4935.8952380952378</v>
      </c>
      <c r="AB37" s="66">
        <v>34678.392402669539</v>
      </c>
      <c r="AC37" s="66">
        <v>41500.675857183705</v>
      </c>
      <c r="AD37" s="66">
        <v>15828.505839447782</v>
      </c>
      <c r="AE37" s="66">
        <v>12039.159687208206</v>
      </c>
    </row>
    <row r="38" spans="2:31" s="42" customFormat="1" ht="12.75" customHeight="1" x14ac:dyDescent="0.2">
      <c r="B38" s="130"/>
      <c r="C38" s="7" t="s">
        <v>16</v>
      </c>
      <c r="D38" s="40">
        <v>161320.45442650735</v>
      </c>
      <c r="E38" s="66" t="s">
        <v>117</v>
      </c>
      <c r="F38" s="66">
        <v>13703.890736456526</v>
      </c>
      <c r="G38" s="66">
        <v>59954.132949077029</v>
      </c>
      <c r="H38" s="66">
        <v>57617.038007537645</v>
      </c>
      <c r="I38" s="66">
        <v>19210.376860420278</v>
      </c>
      <c r="J38" s="66">
        <v>8654.7111111111044</v>
      </c>
      <c r="L38" s="66">
        <v>15004.624085855665</v>
      </c>
      <c r="M38" s="66">
        <v>36270.820784049087</v>
      </c>
      <c r="N38" s="66">
        <v>53031.810197628256</v>
      </c>
      <c r="O38" s="66">
        <v>33133.940199858618</v>
      </c>
      <c r="P38" s="66">
        <v>10645.155785296578</v>
      </c>
      <c r="Q38" s="66">
        <v>13234.103373819162</v>
      </c>
      <c r="S38" s="66">
        <v>10753.591596638653</v>
      </c>
      <c r="T38" s="66">
        <v>31329.834419381797</v>
      </c>
      <c r="U38" s="66">
        <v>57409.920006936591</v>
      </c>
      <c r="V38" s="66">
        <v>35764.334874044078</v>
      </c>
      <c r="W38" s="66">
        <v>14061.193187625926</v>
      </c>
      <c r="X38" s="66">
        <v>12001.580341880339</v>
      </c>
      <c r="Z38" s="66" t="s">
        <v>117</v>
      </c>
      <c r="AA38" s="66">
        <v>18196.867643467638</v>
      </c>
      <c r="AB38" s="66">
        <v>42901.050630441081</v>
      </c>
      <c r="AC38" s="66">
        <v>52206.293905767401</v>
      </c>
      <c r="AD38" s="66">
        <v>28094.797719789662</v>
      </c>
      <c r="AE38" s="66">
        <v>16776.09690799396</v>
      </c>
    </row>
    <row r="39" spans="2:31" s="42" customFormat="1" ht="12.75" customHeight="1" x14ac:dyDescent="0.2">
      <c r="B39" s="125" t="s">
        <v>116</v>
      </c>
      <c r="C39" s="7" t="s">
        <v>115</v>
      </c>
      <c r="D39" s="40">
        <v>516433.70254803647</v>
      </c>
      <c r="E39" s="66">
        <v>12649.345135420132</v>
      </c>
      <c r="F39" s="66">
        <v>46528.822618953091</v>
      </c>
      <c r="G39" s="66">
        <v>161443.37838461835</v>
      </c>
      <c r="H39" s="66">
        <v>183801.8281735979</v>
      </c>
      <c r="I39" s="66">
        <v>79687.509954519133</v>
      </c>
      <c r="J39" s="66">
        <v>32322.818280927855</v>
      </c>
      <c r="L39" s="66">
        <v>46837.5179373344</v>
      </c>
      <c r="M39" s="66">
        <v>95892.062973636217</v>
      </c>
      <c r="N39" s="66">
        <v>167419.63931128208</v>
      </c>
      <c r="O39" s="66">
        <v>105509.650981887</v>
      </c>
      <c r="P39" s="66">
        <v>47842.767814168954</v>
      </c>
      <c r="Q39" s="66">
        <v>52932.063529727893</v>
      </c>
      <c r="S39" s="66">
        <v>41336.328373612923</v>
      </c>
      <c r="T39" s="66">
        <v>82101.232758555489</v>
      </c>
      <c r="U39" s="66">
        <v>173886.12790219754</v>
      </c>
      <c r="V39" s="66">
        <v>96985.03545917444</v>
      </c>
      <c r="W39" s="66">
        <v>59572.645322444987</v>
      </c>
      <c r="X39" s="66">
        <v>62552.332732051174</v>
      </c>
      <c r="Z39" s="66">
        <v>9781.2888167388101</v>
      </c>
      <c r="AA39" s="66">
        <v>40362.790325360904</v>
      </c>
      <c r="AB39" s="66">
        <v>136918.41965956296</v>
      </c>
      <c r="AC39" s="66">
        <v>173446.67241319909</v>
      </c>
      <c r="AD39" s="66">
        <v>98151.087888659284</v>
      </c>
      <c r="AE39" s="66">
        <v>57773.443444515557</v>
      </c>
    </row>
    <row r="40" spans="2:31" s="42" customFormat="1" ht="12.75" customHeight="1" x14ac:dyDescent="0.2">
      <c r="B40" s="129" t="s">
        <v>84</v>
      </c>
      <c r="C40" s="7" t="s">
        <v>17</v>
      </c>
      <c r="D40" s="40">
        <v>74806.000000000015</v>
      </c>
      <c r="E40" s="66" t="s">
        <v>117</v>
      </c>
      <c r="F40" s="66">
        <v>5029.0460317460283</v>
      </c>
      <c r="G40" s="66">
        <v>22967.608730158736</v>
      </c>
      <c r="H40" s="66">
        <v>30894.133333333339</v>
      </c>
      <c r="I40" s="66">
        <v>10724.640476190476</v>
      </c>
      <c r="J40" s="66">
        <v>3931.8000000000006</v>
      </c>
      <c r="L40" s="66">
        <v>5665.4809523809508</v>
      </c>
      <c r="M40" s="66">
        <v>11222.542063492065</v>
      </c>
      <c r="N40" s="66">
        <v>31158.063492063502</v>
      </c>
      <c r="O40" s="66">
        <v>17129.290476190479</v>
      </c>
      <c r="P40" s="66">
        <v>4791.1285714285714</v>
      </c>
      <c r="Q40" s="66">
        <v>4839.4944444444445</v>
      </c>
      <c r="S40" s="66">
        <v>4514.7071428571417</v>
      </c>
      <c r="T40" s="66">
        <v>8836.1198412698432</v>
      </c>
      <c r="U40" s="66">
        <v>27409.599206349216</v>
      </c>
      <c r="V40" s="66">
        <v>19589.269841269841</v>
      </c>
      <c r="W40" s="66">
        <v>4972.0071428571428</v>
      </c>
      <c r="X40" s="66">
        <v>9484.2968253968265</v>
      </c>
      <c r="Z40" s="66">
        <v>2058.7142857142849</v>
      </c>
      <c r="AA40" s="66">
        <v>5170.7492063492064</v>
      </c>
      <c r="AB40" s="66">
        <v>18978.854761904771</v>
      </c>
      <c r="AC40" s="66">
        <v>26180.342857142867</v>
      </c>
      <c r="AD40" s="66">
        <v>14555.276984126986</v>
      </c>
      <c r="AE40" s="66">
        <v>7862.0619047619057</v>
      </c>
    </row>
    <row r="41" spans="2:31" s="42" customFormat="1" ht="12.75" customHeight="1" x14ac:dyDescent="0.2">
      <c r="B41" s="130"/>
      <c r="C41" s="7" t="s">
        <v>18</v>
      </c>
      <c r="D41" s="40">
        <v>172598.00000000003</v>
      </c>
      <c r="E41" s="66">
        <v>5894.3876262626263</v>
      </c>
      <c r="F41" s="66">
        <v>11618.897252747247</v>
      </c>
      <c r="G41" s="66">
        <v>55164.912265512277</v>
      </c>
      <c r="H41" s="66">
        <v>59908.125765900761</v>
      </c>
      <c r="I41" s="66">
        <v>33295.939640914643</v>
      </c>
      <c r="J41" s="66">
        <v>6715.7374486624476</v>
      </c>
      <c r="L41" s="66">
        <v>19116.005880230881</v>
      </c>
      <c r="M41" s="66">
        <v>30958.756465756465</v>
      </c>
      <c r="N41" s="66">
        <v>50829.621173271182</v>
      </c>
      <c r="O41" s="66">
        <v>33821.142199467198</v>
      </c>
      <c r="P41" s="66">
        <v>24206.443034743035</v>
      </c>
      <c r="Q41" s="66">
        <v>13666.031246531244</v>
      </c>
      <c r="S41" s="66">
        <v>16865.020740370735</v>
      </c>
      <c r="T41" s="66">
        <v>27383.780952380952</v>
      </c>
      <c r="U41" s="66">
        <v>49437.22294372294</v>
      </c>
      <c r="V41" s="66">
        <v>32910.098340548342</v>
      </c>
      <c r="W41" s="66">
        <v>29203.5788961039</v>
      </c>
      <c r="X41" s="66">
        <v>16798.298126873124</v>
      </c>
      <c r="Z41" s="66">
        <v>3514.234848484848</v>
      </c>
      <c r="AA41" s="66">
        <v>11030.901800976799</v>
      </c>
      <c r="AB41" s="66">
        <v>50690.196392496393</v>
      </c>
      <c r="AC41" s="66">
        <v>54355.133591408608</v>
      </c>
      <c r="AD41" s="66">
        <v>38662.230441780448</v>
      </c>
      <c r="AE41" s="66">
        <v>14345.302924852918</v>
      </c>
    </row>
    <row r="42" spans="2:31" s="42" customFormat="1" ht="12.75" customHeight="1" x14ac:dyDescent="0.2">
      <c r="B42" s="131"/>
      <c r="C42" s="7" t="s">
        <v>19</v>
      </c>
      <c r="D42" s="40">
        <v>305570.99999999988</v>
      </c>
      <c r="E42" s="66" t="s">
        <v>117</v>
      </c>
      <c r="F42" s="66">
        <v>32649.610103690578</v>
      </c>
      <c r="G42" s="66">
        <v>91865.236294544811</v>
      </c>
      <c r="H42" s="66">
        <v>103120.37353262492</v>
      </c>
      <c r="I42" s="66">
        <v>48325.948687423668</v>
      </c>
      <c r="J42" s="66">
        <v>24113.645301129869</v>
      </c>
      <c r="L42" s="66">
        <v>26500.197771389234</v>
      </c>
      <c r="M42" s="66">
        <v>56517.572777721005</v>
      </c>
      <c r="N42" s="66">
        <v>99554.971709439487</v>
      </c>
      <c r="O42" s="66">
        <v>56477.720504031524</v>
      </c>
      <c r="P42" s="66">
        <v>28335.539691706621</v>
      </c>
      <c r="Q42" s="66">
        <v>38184.997545711907</v>
      </c>
      <c r="S42" s="66">
        <v>23694.728695513277</v>
      </c>
      <c r="T42" s="66">
        <v>50533.006964904685</v>
      </c>
      <c r="U42" s="66">
        <v>108915.55514162481</v>
      </c>
      <c r="V42" s="66">
        <v>48056.673046587021</v>
      </c>
      <c r="W42" s="66">
        <v>34502.588664629118</v>
      </c>
      <c r="X42" s="66">
        <v>39868.447486740944</v>
      </c>
      <c r="Z42" s="66" t="s">
        <v>117</v>
      </c>
      <c r="AA42" s="66">
        <v>24390.739318034895</v>
      </c>
      <c r="AB42" s="66">
        <v>76409.784378177676</v>
      </c>
      <c r="AC42" s="66">
        <v>100793.97322510651</v>
      </c>
      <c r="AD42" s="66">
        <v>58903.910788566376</v>
      </c>
      <c r="AE42" s="66">
        <v>38651.038321860426</v>
      </c>
    </row>
    <row r="43" spans="2:31" s="42" customFormat="1" ht="12.75" customHeight="1" x14ac:dyDescent="0.2">
      <c r="B43" s="129" t="s">
        <v>83</v>
      </c>
      <c r="C43" s="7" t="s">
        <v>20</v>
      </c>
      <c r="D43" s="40">
        <v>60309.999999999985</v>
      </c>
      <c r="E43" s="66" t="s">
        <v>117</v>
      </c>
      <c r="F43" s="66">
        <v>3520.6388888888873</v>
      </c>
      <c r="G43" s="66">
        <v>22364.580158730154</v>
      </c>
      <c r="H43" s="66">
        <v>24261.478571428561</v>
      </c>
      <c r="I43" s="66">
        <v>6069.0142857142837</v>
      </c>
      <c r="J43" s="66">
        <v>2430.3666666666659</v>
      </c>
      <c r="L43" s="66">
        <v>6206.8309523809521</v>
      </c>
      <c r="M43" s="66">
        <v>10531.694444444442</v>
      </c>
      <c r="N43" s="66">
        <v>23674.615873015868</v>
      </c>
      <c r="O43" s="66">
        <v>12569.247619047615</v>
      </c>
      <c r="P43" s="66">
        <v>3492.5499999999993</v>
      </c>
      <c r="Q43" s="66">
        <v>3835.0611111111102</v>
      </c>
      <c r="S43" s="66">
        <v>3778.5309523809519</v>
      </c>
      <c r="T43" s="66">
        <v>9097.3365079365085</v>
      </c>
      <c r="U43" s="66">
        <v>23813.294444444444</v>
      </c>
      <c r="V43" s="66">
        <v>12906.588888888884</v>
      </c>
      <c r="W43" s="66">
        <v>3472.4714285714281</v>
      </c>
      <c r="X43" s="66">
        <v>7241.7777777777765</v>
      </c>
      <c r="Z43" s="66" t="s">
        <v>117</v>
      </c>
      <c r="AA43" s="66">
        <v>3916.5444444444443</v>
      </c>
      <c r="AB43" s="66">
        <v>18328.664285714287</v>
      </c>
      <c r="AC43" s="66">
        <v>22868.273809523798</v>
      </c>
      <c r="AD43" s="66">
        <v>8869.9507936507944</v>
      </c>
      <c r="AE43" s="66">
        <v>4902.8166666666657</v>
      </c>
    </row>
    <row r="44" spans="2:31" s="42" customFormat="1" ht="12.75" customHeight="1" x14ac:dyDescent="0.2">
      <c r="B44" s="130"/>
      <c r="C44" s="7" t="s">
        <v>21</v>
      </c>
      <c r="D44" s="40">
        <v>309550.99999999994</v>
      </c>
      <c r="E44" s="66" t="s">
        <v>117</v>
      </c>
      <c r="F44" s="66">
        <v>32955.827594533068</v>
      </c>
      <c r="G44" s="66">
        <v>94366.644231052735</v>
      </c>
      <c r="H44" s="66">
        <v>110823.7320185834</v>
      </c>
      <c r="I44" s="66">
        <v>42635.648717948709</v>
      </c>
      <c r="J44" s="66">
        <v>22530.84191285148</v>
      </c>
      <c r="L44" s="66">
        <v>29203.578326944797</v>
      </c>
      <c r="M44" s="66">
        <v>65536.666581139812</v>
      </c>
      <c r="N44" s="66">
        <v>98795.612796130546</v>
      </c>
      <c r="O44" s="66">
        <v>54483.123526009542</v>
      </c>
      <c r="P44" s="66">
        <v>24950.755381572322</v>
      </c>
      <c r="Q44" s="66">
        <v>36581.263388202744</v>
      </c>
      <c r="S44" s="66">
        <v>22633.72851236309</v>
      </c>
      <c r="T44" s="66">
        <v>54878.728790301509</v>
      </c>
      <c r="U44" s="66">
        <v>112081.69799876766</v>
      </c>
      <c r="V44" s="66">
        <v>52782.670665634636</v>
      </c>
      <c r="W44" s="66">
        <v>28974.38549002595</v>
      </c>
      <c r="X44" s="66">
        <v>38199.788542906994</v>
      </c>
      <c r="Z44" s="66">
        <v>7322.3396825396749</v>
      </c>
      <c r="AA44" s="66">
        <v>25094.325642821219</v>
      </c>
      <c r="AB44" s="66">
        <v>82602.177632145947</v>
      </c>
      <c r="AC44" s="66">
        <v>104305.7311310894</v>
      </c>
      <c r="AD44" s="66">
        <v>53249.790977821584</v>
      </c>
      <c r="AE44" s="66">
        <v>36976.634933582034</v>
      </c>
    </row>
    <row r="45" spans="2:31" s="42" customFormat="1" ht="12.75" customHeight="1" x14ac:dyDescent="0.2">
      <c r="B45" s="130"/>
      <c r="C45" s="7" t="s">
        <v>22</v>
      </c>
      <c r="D45" s="40">
        <v>59433.000000000015</v>
      </c>
      <c r="E45" s="66" t="s">
        <v>117</v>
      </c>
      <c r="F45" s="66">
        <v>4812.4047619047615</v>
      </c>
      <c r="G45" s="66">
        <v>19215.216666666671</v>
      </c>
      <c r="H45" s="66">
        <v>20531.940476190488</v>
      </c>
      <c r="I45" s="66">
        <v>10400.038095238095</v>
      </c>
      <c r="J45" s="66">
        <v>3507.9</v>
      </c>
      <c r="L45" s="66">
        <v>4888.75</v>
      </c>
      <c r="M45" s="66">
        <v>7248.0619047619057</v>
      </c>
      <c r="N45" s="66">
        <v>23552.16904761906</v>
      </c>
      <c r="O45" s="66">
        <v>10755.545238095237</v>
      </c>
      <c r="P45" s="66">
        <v>7754.2023809523807</v>
      </c>
      <c r="Q45" s="66">
        <v>5234.2714285714292</v>
      </c>
      <c r="S45" s="66">
        <v>4502.3952380952378</v>
      </c>
      <c r="T45" s="66">
        <v>8080.2452380952373</v>
      </c>
      <c r="U45" s="66">
        <v>19299.271428571436</v>
      </c>
      <c r="V45" s="66">
        <v>12772.638095238101</v>
      </c>
      <c r="W45" s="66">
        <v>7250.7261904761917</v>
      </c>
      <c r="X45" s="66">
        <v>7527.7238095238099</v>
      </c>
      <c r="Z45" s="66" t="s">
        <v>117</v>
      </c>
      <c r="AA45" s="66">
        <v>5178.7166666666662</v>
      </c>
      <c r="AB45" s="66">
        <v>13281.826190476197</v>
      </c>
      <c r="AC45" s="66">
        <v>18967.492857142861</v>
      </c>
      <c r="AD45" s="66">
        <v>14164.469047619052</v>
      </c>
      <c r="AE45" s="66">
        <v>6093.7333333333345</v>
      </c>
    </row>
    <row r="46" spans="2:31" s="42" customFormat="1" ht="12.75" customHeight="1" x14ac:dyDescent="0.2">
      <c r="B46" s="131"/>
      <c r="C46" s="7" t="s">
        <v>23</v>
      </c>
      <c r="D46" s="40">
        <v>123681</v>
      </c>
      <c r="E46" s="66" t="s">
        <v>117</v>
      </c>
      <c r="F46" s="66">
        <v>8008.6821428571402</v>
      </c>
      <c r="G46" s="66">
        <v>34051.316233766229</v>
      </c>
      <c r="H46" s="66">
        <v>38305.481565656577</v>
      </c>
      <c r="I46" s="66">
        <v>33241.827705627715</v>
      </c>
      <c r="J46" s="66">
        <v>6292.0741702741707</v>
      </c>
      <c r="L46" s="66">
        <v>10982.525324675327</v>
      </c>
      <c r="M46" s="66">
        <v>15382.448376623373</v>
      </c>
      <c r="N46" s="66">
        <v>35520.258658008664</v>
      </c>
      <c r="O46" s="66">
        <v>29620.236796536799</v>
      </c>
      <c r="P46" s="66">
        <v>21135.603535353537</v>
      </c>
      <c r="Q46" s="66">
        <v>11039.927308802306</v>
      </c>
      <c r="S46" s="66">
        <v>14159.80187590188</v>
      </c>
      <c r="T46" s="66">
        <v>14696.597222222219</v>
      </c>
      <c r="U46" s="66">
        <v>30568.113419913414</v>
      </c>
      <c r="V46" s="66">
        <v>22094.143578643576</v>
      </c>
      <c r="W46" s="66">
        <v>28980.591594516598</v>
      </c>
      <c r="X46" s="66">
        <v>13181.752308802306</v>
      </c>
      <c r="Z46" s="66" t="s">
        <v>117</v>
      </c>
      <c r="AA46" s="66">
        <v>6402.8035714285716</v>
      </c>
      <c r="AB46" s="66">
        <v>31866.16742424242</v>
      </c>
      <c r="AC46" s="66">
        <v>35187.951875901883</v>
      </c>
      <c r="AD46" s="66">
        <v>35837.2073953824</v>
      </c>
      <c r="AE46" s="66">
        <v>12885.218217893214</v>
      </c>
    </row>
    <row r="47" spans="2:31" s="42" customFormat="1" ht="12.75" customHeight="1" x14ac:dyDescent="0.2"/>
    <row r="48" spans="2:31" s="42" customFormat="1" ht="12.75" customHeight="1" x14ac:dyDescent="0.2"/>
    <row r="49" spans="2:31" s="42" customFormat="1" ht="12.75" customHeight="1" x14ac:dyDescent="0.2"/>
    <row r="50" spans="2:31" s="42" customFormat="1" ht="12.75" customHeight="1" x14ac:dyDescent="0.2">
      <c r="B50" s="177" t="s">
        <v>99</v>
      </c>
      <c r="C50" s="178"/>
      <c r="D50" s="171" t="s">
        <v>125</v>
      </c>
      <c r="E50" s="172"/>
      <c r="F50" s="172"/>
      <c r="G50" s="172"/>
      <c r="H50" s="172"/>
      <c r="I50" s="172"/>
      <c r="J50" s="173"/>
      <c r="L50" s="174" t="s">
        <v>95</v>
      </c>
      <c r="M50" s="174"/>
      <c r="N50" s="174"/>
      <c r="O50" s="174"/>
      <c r="P50" s="174"/>
      <c r="Q50" s="174"/>
      <c r="S50" s="174" t="s">
        <v>96</v>
      </c>
      <c r="T50" s="174"/>
      <c r="U50" s="174"/>
      <c r="V50" s="174"/>
      <c r="W50" s="174"/>
      <c r="X50" s="174"/>
      <c r="Z50" s="174" t="s">
        <v>126</v>
      </c>
      <c r="AA50" s="174"/>
      <c r="AB50" s="174"/>
      <c r="AC50" s="174"/>
      <c r="AD50" s="174"/>
      <c r="AE50" s="174"/>
    </row>
    <row r="51" spans="2:31" s="42" customFormat="1" ht="44.1" customHeight="1" x14ac:dyDescent="0.2">
      <c r="B51" s="179"/>
      <c r="C51" s="180"/>
      <c r="D51" s="102" t="s">
        <v>25</v>
      </c>
      <c r="E51" s="64" t="s">
        <v>63</v>
      </c>
      <c r="F51" s="64" t="s">
        <v>64</v>
      </c>
      <c r="G51" s="64" t="s">
        <v>65</v>
      </c>
      <c r="H51" s="64" t="s">
        <v>66</v>
      </c>
      <c r="I51" s="64" t="s">
        <v>67</v>
      </c>
      <c r="J51" s="64" t="s">
        <v>24</v>
      </c>
      <c r="L51" s="64" t="s">
        <v>63</v>
      </c>
      <c r="M51" s="64" t="s">
        <v>64</v>
      </c>
      <c r="N51" s="64" t="s">
        <v>65</v>
      </c>
      <c r="O51" s="64" t="s">
        <v>66</v>
      </c>
      <c r="P51" s="64" t="s">
        <v>67</v>
      </c>
      <c r="Q51" s="64" t="s">
        <v>24</v>
      </c>
      <c r="S51" s="64" t="s">
        <v>63</v>
      </c>
      <c r="T51" s="64" t="s">
        <v>64</v>
      </c>
      <c r="U51" s="64" t="s">
        <v>65</v>
      </c>
      <c r="V51" s="64" t="s">
        <v>66</v>
      </c>
      <c r="W51" s="64" t="s">
        <v>67</v>
      </c>
      <c r="X51" s="64" t="s">
        <v>24</v>
      </c>
      <c r="Z51" s="64" t="s">
        <v>63</v>
      </c>
      <c r="AA51" s="64" t="s">
        <v>64</v>
      </c>
      <c r="AB51" s="64" t="s">
        <v>65</v>
      </c>
      <c r="AC51" s="64" t="s">
        <v>66</v>
      </c>
      <c r="AD51" s="64" t="s">
        <v>67</v>
      </c>
      <c r="AE51" s="64" t="s">
        <v>24</v>
      </c>
    </row>
    <row r="52" spans="2:31" s="42" customFormat="1" ht="12.75" customHeight="1" x14ac:dyDescent="0.2">
      <c r="B52" s="129" t="s">
        <v>80</v>
      </c>
      <c r="C52" s="21" t="s">
        <v>25</v>
      </c>
      <c r="D52" s="17">
        <f t="shared" ref="D52:J54" si="0">D29/D$29*100</f>
        <v>100</v>
      </c>
      <c r="E52" s="17">
        <f t="shared" si="0"/>
        <v>100</v>
      </c>
      <c r="F52" s="17">
        <f t="shared" si="0"/>
        <v>100</v>
      </c>
      <c r="G52" s="17">
        <f t="shared" si="0"/>
        <v>100</v>
      </c>
      <c r="H52" s="17">
        <f t="shared" si="0"/>
        <v>100</v>
      </c>
      <c r="I52" s="17">
        <f t="shared" si="0"/>
        <v>100</v>
      </c>
      <c r="J52" s="17">
        <f t="shared" si="0"/>
        <v>100</v>
      </c>
      <c r="L52" s="17">
        <f t="shared" ref="L52:Q61" si="1">L29/L$29*100</f>
        <v>100</v>
      </c>
      <c r="M52" s="17">
        <f t="shared" si="1"/>
        <v>100</v>
      </c>
      <c r="N52" s="17">
        <f t="shared" si="1"/>
        <v>100</v>
      </c>
      <c r="O52" s="17">
        <f t="shared" si="1"/>
        <v>100</v>
      </c>
      <c r="P52" s="17">
        <f t="shared" si="1"/>
        <v>100</v>
      </c>
      <c r="Q52" s="17">
        <f t="shared" si="1"/>
        <v>100</v>
      </c>
      <c r="S52" s="17">
        <f t="shared" ref="S52:X54" si="2">S29/S$29*100</f>
        <v>100</v>
      </c>
      <c r="T52" s="17">
        <f t="shared" si="2"/>
        <v>100</v>
      </c>
      <c r="U52" s="17">
        <f t="shared" si="2"/>
        <v>100</v>
      </c>
      <c r="V52" s="17">
        <f t="shared" si="2"/>
        <v>100</v>
      </c>
      <c r="W52" s="17">
        <f t="shared" si="2"/>
        <v>100</v>
      </c>
      <c r="X52" s="17">
        <f t="shared" si="2"/>
        <v>100</v>
      </c>
      <c r="Z52" s="17">
        <f t="shared" ref="Z52:AE54" si="3">Z29/Z$29*100</f>
        <v>100</v>
      </c>
      <c r="AA52" s="17">
        <f t="shared" si="3"/>
        <v>100</v>
      </c>
      <c r="AB52" s="17">
        <f t="shared" si="3"/>
        <v>100</v>
      </c>
      <c r="AC52" s="17">
        <f t="shared" si="3"/>
        <v>100</v>
      </c>
      <c r="AD52" s="17">
        <f t="shared" si="3"/>
        <v>100</v>
      </c>
      <c r="AE52" s="17">
        <f t="shared" si="3"/>
        <v>100</v>
      </c>
    </row>
    <row r="53" spans="2:31" s="42" customFormat="1" ht="12.75" customHeight="1" x14ac:dyDescent="0.2">
      <c r="B53" s="130"/>
      <c r="C53" s="7" t="s">
        <v>8</v>
      </c>
      <c r="D53" s="17">
        <f t="shared" si="0"/>
        <v>49.116506171165042</v>
      </c>
      <c r="E53" s="18">
        <f t="shared" si="0"/>
        <v>25.121063311823832</v>
      </c>
      <c r="F53" s="18">
        <f t="shared" si="0"/>
        <v>45.929937676437461</v>
      </c>
      <c r="G53" s="18">
        <f t="shared" si="0"/>
        <v>49.217653185519261</v>
      </c>
      <c r="H53" s="18">
        <f t="shared" si="0"/>
        <v>49.167518077164999</v>
      </c>
      <c r="I53" s="18">
        <f t="shared" si="0"/>
        <v>58.010623985571407</v>
      </c>
      <c r="J53" s="18">
        <f t="shared" si="0"/>
        <v>37.960057049877122</v>
      </c>
      <c r="L53" s="18">
        <f t="shared" si="1"/>
        <v>40.358662179283073</v>
      </c>
      <c r="M53" s="18">
        <f t="shared" si="1"/>
        <v>50.193076035450815</v>
      </c>
      <c r="N53" s="18">
        <f t="shared" si="1"/>
        <v>56.358253861948349</v>
      </c>
      <c r="O53" s="18">
        <f t="shared" si="1"/>
        <v>45.25246352645145</v>
      </c>
      <c r="P53" s="18">
        <f t="shared" si="1"/>
        <v>47.684444291322954</v>
      </c>
      <c r="Q53" s="18">
        <f t="shared" si="1"/>
        <v>40.744492749928582</v>
      </c>
      <c r="S53" s="18">
        <f t="shared" si="2"/>
        <v>38.722771202868188</v>
      </c>
      <c r="T53" s="18">
        <f t="shared" si="2"/>
        <v>46.642086281317994</v>
      </c>
      <c r="U53" s="18">
        <f t="shared" si="2"/>
        <v>52.016514619314648</v>
      </c>
      <c r="V53" s="18">
        <f t="shared" si="2"/>
        <v>55.286073844264962</v>
      </c>
      <c r="W53" s="18">
        <f t="shared" si="2"/>
        <v>49.678965139876269</v>
      </c>
      <c r="X53" s="18">
        <f t="shared" si="2"/>
        <v>41.337742221922156</v>
      </c>
      <c r="Z53" s="18">
        <f t="shared" si="3"/>
        <v>39.369517191272251</v>
      </c>
      <c r="AA53" s="18">
        <f t="shared" si="3"/>
        <v>31.61684106180418</v>
      </c>
      <c r="AB53" s="18">
        <f t="shared" si="3"/>
        <v>45.161795666538275</v>
      </c>
      <c r="AC53" s="18">
        <f t="shared" si="3"/>
        <v>55.378595133701367</v>
      </c>
      <c r="AD53" s="18">
        <f t="shared" si="3"/>
        <v>56.620731911493863</v>
      </c>
      <c r="AE53" s="18">
        <f t="shared" si="3"/>
        <v>39.718912465947191</v>
      </c>
    </row>
    <row r="54" spans="2:31" s="42" customFormat="1" ht="12.75" customHeight="1" x14ac:dyDescent="0.2">
      <c r="B54" s="131"/>
      <c r="C54" s="7" t="s">
        <v>9</v>
      </c>
      <c r="D54" s="17">
        <f t="shared" si="0"/>
        <v>50.883493828834958</v>
      </c>
      <c r="E54" s="18">
        <f t="shared" si="0"/>
        <v>74.878936688176168</v>
      </c>
      <c r="F54" s="18">
        <f t="shared" si="0"/>
        <v>54.070062323562539</v>
      </c>
      <c r="G54" s="18">
        <f t="shared" si="0"/>
        <v>50.782346814480746</v>
      </c>
      <c r="H54" s="18">
        <f t="shared" si="0"/>
        <v>50.832481922835001</v>
      </c>
      <c r="I54" s="18">
        <f t="shared" si="0"/>
        <v>41.989376014428601</v>
      </c>
      <c r="J54" s="18">
        <f t="shared" si="0"/>
        <v>62.039942950122871</v>
      </c>
      <c r="L54" s="18">
        <f t="shared" si="1"/>
        <v>59.64133782071692</v>
      </c>
      <c r="M54" s="18">
        <f t="shared" si="1"/>
        <v>49.806923964549185</v>
      </c>
      <c r="N54" s="18">
        <f t="shared" si="1"/>
        <v>43.641746138051644</v>
      </c>
      <c r="O54" s="18">
        <f t="shared" si="1"/>
        <v>54.74753647354855</v>
      </c>
      <c r="P54" s="18">
        <f t="shared" si="1"/>
        <v>52.315555708677039</v>
      </c>
      <c r="Q54" s="18">
        <f t="shared" si="1"/>
        <v>59.255507250071425</v>
      </c>
      <c r="S54" s="18">
        <f t="shared" si="2"/>
        <v>61.277228797131819</v>
      </c>
      <c r="T54" s="18">
        <f t="shared" si="2"/>
        <v>53.357913718682006</v>
      </c>
      <c r="U54" s="18">
        <f t="shared" si="2"/>
        <v>47.983485380685359</v>
      </c>
      <c r="V54" s="18">
        <f t="shared" si="2"/>
        <v>44.713926155735045</v>
      </c>
      <c r="W54" s="18">
        <f t="shared" si="2"/>
        <v>50.321034860123724</v>
      </c>
      <c r="X54" s="18">
        <f t="shared" si="2"/>
        <v>58.662257778077844</v>
      </c>
      <c r="Z54" s="18">
        <f t="shared" si="3"/>
        <v>60.630482808727749</v>
      </c>
      <c r="AA54" s="18">
        <f t="shared" si="3"/>
        <v>68.38315893819582</v>
      </c>
      <c r="AB54" s="18">
        <f t="shared" si="3"/>
        <v>54.838204333461718</v>
      </c>
      <c r="AC54" s="18">
        <f t="shared" si="3"/>
        <v>44.621404866298619</v>
      </c>
      <c r="AD54" s="18">
        <f t="shared" si="3"/>
        <v>43.379268088506137</v>
      </c>
      <c r="AE54" s="18">
        <f t="shared" si="3"/>
        <v>60.281087534052801</v>
      </c>
    </row>
    <row r="55" spans="2:31" s="42" customFormat="1" ht="12.75" customHeight="1" x14ac:dyDescent="0.2">
      <c r="B55" s="129" t="s">
        <v>81</v>
      </c>
      <c r="C55" s="7" t="s">
        <v>10</v>
      </c>
      <c r="D55" s="17">
        <f t="shared" ref="D55:D69" si="4">D32/D$29*100</f>
        <v>18.165016501650143</v>
      </c>
      <c r="E55" s="18"/>
      <c r="F55" s="18">
        <f t="shared" ref="F55:I69" si="5">F32/F$29*100</f>
        <v>21.175943844556773</v>
      </c>
      <c r="G55" s="18">
        <f t="shared" si="5"/>
        <v>21.903388631696657</v>
      </c>
      <c r="H55" s="18">
        <f t="shared" si="5"/>
        <v>18.160621623991773</v>
      </c>
      <c r="I55" s="18">
        <f t="shared" si="5"/>
        <v>9.618532142509661</v>
      </c>
      <c r="J55" s="18"/>
      <c r="L55" s="18">
        <f t="shared" si="1"/>
        <v>18.417600023261784</v>
      </c>
      <c r="M55" s="18">
        <f t="shared" si="1"/>
        <v>21.107277285523868</v>
      </c>
      <c r="N55" s="18">
        <f t="shared" si="1"/>
        <v>17.722769267345477</v>
      </c>
      <c r="O55" s="18">
        <f t="shared" si="1"/>
        <v>18.853887676403513</v>
      </c>
      <c r="P55" s="18">
        <f t="shared" si="1"/>
        <v>11.024345019688317</v>
      </c>
      <c r="Q55" s="18">
        <f t="shared" si="1"/>
        <v>20.146454651461553</v>
      </c>
      <c r="S55" s="18"/>
      <c r="T55" s="18">
        <f t="shared" ref="T55:X69" si="6">T32/T$29*100</f>
        <v>18.200539474903131</v>
      </c>
      <c r="U55" s="18">
        <f t="shared" si="6"/>
        <v>17.775812682656777</v>
      </c>
      <c r="V55" s="18">
        <f t="shared" si="6"/>
        <v>24.110195704964525</v>
      </c>
      <c r="W55" s="18">
        <f t="shared" si="6"/>
        <v>12.739911808447488</v>
      </c>
      <c r="X55" s="18">
        <f t="shared" si="6"/>
        <v>18.551971019257753</v>
      </c>
      <c r="Z55" s="18"/>
      <c r="AA55" s="18">
        <f t="shared" ref="AA55:AE69" si="7">AA32/AA$29*100</f>
        <v>17.66702233887948</v>
      </c>
      <c r="AB55" s="18">
        <f t="shared" si="7"/>
        <v>19.184964146275618</v>
      </c>
      <c r="AC55" s="18">
        <f t="shared" si="7"/>
        <v>21.821921103085309</v>
      </c>
      <c r="AD55" s="18">
        <f t="shared" si="7"/>
        <v>11.412315509177343</v>
      </c>
      <c r="AE55" s="18">
        <f t="shared" si="7"/>
        <v>14.996116804949358</v>
      </c>
    </row>
    <row r="56" spans="2:31" s="42" customFormat="1" ht="12.75" customHeight="1" x14ac:dyDescent="0.2">
      <c r="B56" s="130"/>
      <c r="C56" s="7" t="s">
        <v>11</v>
      </c>
      <c r="D56" s="17">
        <f t="shared" si="4"/>
        <v>24.951941769519429</v>
      </c>
      <c r="E56" s="18"/>
      <c r="F56" s="18">
        <f t="shared" si="5"/>
        <v>20.085165456843598</v>
      </c>
      <c r="G56" s="18">
        <f t="shared" si="5"/>
        <v>19.453012874169197</v>
      </c>
      <c r="H56" s="18">
        <f t="shared" si="5"/>
        <v>21.739009286125093</v>
      </c>
      <c r="I56" s="18">
        <f t="shared" si="5"/>
        <v>43.57860032265323</v>
      </c>
      <c r="J56" s="18">
        <f t="shared" ref="J56:J69" si="8">J33/J$29*100</f>
        <v>25.454749371408568</v>
      </c>
      <c r="L56" s="18">
        <f t="shared" si="1"/>
        <v>25.084075343548967</v>
      </c>
      <c r="M56" s="18">
        <f t="shared" si="1"/>
        <v>14.627292071392228</v>
      </c>
      <c r="N56" s="18">
        <f t="shared" si="1"/>
        <v>24.548437349531447</v>
      </c>
      <c r="O56" s="18">
        <f t="shared" si="1"/>
        <v>29.510665166605133</v>
      </c>
      <c r="P56" s="18">
        <f t="shared" si="1"/>
        <v>34.404740427883759</v>
      </c>
      <c r="Q56" s="18">
        <f t="shared" si="1"/>
        <v>25.90121702408933</v>
      </c>
      <c r="S56" s="18">
        <f t="shared" ref="S56:S69" si="9">S33/S$29*100</f>
        <v>13.027870608009632</v>
      </c>
      <c r="T56" s="18">
        <f t="shared" si="6"/>
        <v>27.305253845804096</v>
      </c>
      <c r="U56" s="18">
        <f t="shared" si="6"/>
        <v>24.988057541358799</v>
      </c>
      <c r="V56" s="18">
        <f t="shared" si="6"/>
        <v>22.615441075098765</v>
      </c>
      <c r="W56" s="18">
        <f t="shared" si="6"/>
        <v>37.330180351572231</v>
      </c>
      <c r="X56" s="18">
        <f t="shared" si="6"/>
        <v>20.589800972222793</v>
      </c>
      <c r="Z56" s="18"/>
      <c r="AA56" s="18">
        <f t="shared" si="7"/>
        <v>20.338211077170953</v>
      </c>
      <c r="AB56" s="18">
        <f t="shared" si="7"/>
        <v>26.679308450248456</v>
      </c>
      <c r="AC56" s="18">
        <f t="shared" si="7"/>
        <v>23.947251889380315</v>
      </c>
      <c r="AD56" s="18">
        <f t="shared" si="7"/>
        <v>27.527286801967598</v>
      </c>
      <c r="AE56" s="18">
        <f t="shared" si="7"/>
        <v>24.424328722172717</v>
      </c>
    </row>
    <row r="57" spans="2:31" s="42" customFormat="1" ht="12.75" customHeight="1" x14ac:dyDescent="0.2">
      <c r="B57" s="130"/>
      <c r="C57" s="7" t="s">
        <v>12</v>
      </c>
      <c r="D57" s="17">
        <f t="shared" si="4"/>
        <v>26.644965866449645</v>
      </c>
      <c r="E57" s="18"/>
      <c r="F57" s="18">
        <f t="shared" si="5"/>
        <v>17.327955818440639</v>
      </c>
      <c r="G57" s="18">
        <f t="shared" si="5"/>
        <v>26.913809158957026</v>
      </c>
      <c r="H57" s="18">
        <f t="shared" si="5"/>
        <v>32.717743581452545</v>
      </c>
      <c r="I57" s="18">
        <f t="shared" si="5"/>
        <v>21.881958143826882</v>
      </c>
      <c r="J57" s="18">
        <f t="shared" si="8"/>
        <v>16.361356771882352</v>
      </c>
      <c r="L57" s="18">
        <f t="shared" si="1"/>
        <v>34.194856405575742</v>
      </c>
      <c r="M57" s="18">
        <f t="shared" si="1"/>
        <v>23.910186973274854</v>
      </c>
      <c r="N57" s="18">
        <f t="shared" si="1"/>
        <v>29.440133442833204</v>
      </c>
      <c r="O57" s="18">
        <f t="shared" si="1"/>
        <v>24.116996423007915</v>
      </c>
      <c r="P57" s="18">
        <f t="shared" si="1"/>
        <v>32.943655878760424</v>
      </c>
      <c r="Q57" s="18">
        <f t="shared" si="1"/>
        <v>14.045998202277261</v>
      </c>
      <c r="S57" s="18">
        <f t="shared" si="9"/>
        <v>34.710301325356681</v>
      </c>
      <c r="T57" s="18">
        <f t="shared" si="6"/>
        <v>20.763500931278937</v>
      </c>
      <c r="U57" s="18">
        <f t="shared" si="6"/>
        <v>27.877159015333774</v>
      </c>
      <c r="V57" s="18">
        <f t="shared" si="6"/>
        <v>30.966397147614334</v>
      </c>
      <c r="W57" s="18">
        <f t="shared" si="6"/>
        <v>24.533477180852273</v>
      </c>
      <c r="X57" s="18">
        <f t="shared" si="6"/>
        <v>21.025486927295649</v>
      </c>
      <c r="Z57" s="18">
        <f>Z34/Z$29*100</f>
        <v>38.926958442657984</v>
      </c>
      <c r="AA57" s="18">
        <f t="shared" si="7"/>
        <v>31.025462859374027</v>
      </c>
      <c r="AB57" s="18">
        <f t="shared" si="7"/>
        <v>23.008562078611625</v>
      </c>
      <c r="AC57" s="18">
        <f t="shared" si="7"/>
        <v>27.492359298281201</v>
      </c>
      <c r="AD57" s="18">
        <f t="shared" si="7"/>
        <v>30.943980904616801</v>
      </c>
      <c r="AE57" s="18">
        <f t="shared" si="7"/>
        <v>19.58597916335906</v>
      </c>
    </row>
    <row r="58" spans="2:31" s="42" customFormat="1" ht="12.75" customHeight="1" x14ac:dyDescent="0.2">
      <c r="B58" s="131"/>
      <c r="C58" s="7" t="s">
        <v>13</v>
      </c>
      <c r="D58" s="17">
        <f t="shared" si="4"/>
        <v>30.238075862380757</v>
      </c>
      <c r="E58" s="18"/>
      <c r="F58" s="18">
        <f t="shared" si="5"/>
        <v>41.410934880158983</v>
      </c>
      <c r="G58" s="18">
        <f t="shared" si="5"/>
        <v>31.729789335177095</v>
      </c>
      <c r="H58" s="18">
        <f t="shared" si="5"/>
        <v>27.382625508430557</v>
      </c>
      <c r="I58" s="18">
        <f t="shared" si="5"/>
        <v>24.920909391010213</v>
      </c>
      <c r="J58" s="18">
        <f t="shared" si="8"/>
        <v>40.188421913435675</v>
      </c>
      <c r="L58" s="18">
        <f t="shared" si="1"/>
        <v>22.303468227613514</v>
      </c>
      <c r="M58" s="18">
        <f t="shared" si="1"/>
        <v>40.355243669809084</v>
      </c>
      <c r="N58" s="18">
        <f t="shared" si="1"/>
        <v>28.288659940289872</v>
      </c>
      <c r="O58" s="18">
        <f t="shared" si="1"/>
        <v>27.518450733983453</v>
      </c>
      <c r="P58" s="18">
        <f t="shared" si="1"/>
        <v>21.627258673667509</v>
      </c>
      <c r="Q58" s="18">
        <f t="shared" si="1"/>
        <v>39.906330122171873</v>
      </c>
      <c r="S58" s="18">
        <f t="shared" si="9"/>
        <v>38.12608113870246</v>
      </c>
      <c r="T58" s="18">
        <f t="shared" si="6"/>
        <v>33.730705748013825</v>
      </c>
      <c r="U58" s="18">
        <f t="shared" si="6"/>
        <v>29.358970760650614</v>
      </c>
      <c r="V58" s="18">
        <f t="shared" si="6"/>
        <v>22.307966072322387</v>
      </c>
      <c r="W58" s="18">
        <f t="shared" si="6"/>
        <v>25.396430659128022</v>
      </c>
      <c r="X58" s="18">
        <f t="shared" si="6"/>
        <v>39.832741081223787</v>
      </c>
      <c r="Z58" s="18"/>
      <c r="AA58" s="18">
        <f t="shared" si="7"/>
        <v>30.969303724575543</v>
      </c>
      <c r="AB58" s="18">
        <f t="shared" si="7"/>
        <v>31.127165324864269</v>
      </c>
      <c r="AC58" s="18">
        <f t="shared" si="7"/>
        <v>26.738467709253189</v>
      </c>
      <c r="AD58" s="18">
        <f t="shared" si="7"/>
        <v>30.116416784238272</v>
      </c>
      <c r="AE58" s="18">
        <f t="shared" si="7"/>
        <v>40.993575309518853</v>
      </c>
    </row>
    <row r="59" spans="2:31" s="42" customFormat="1" ht="12.75" customHeight="1" x14ac:dyDescent="0.2">
      <c r="B59" s="129" t="s">
        <v>82</v>
      </c>
      <c r="C59" s="7" t="s">
        <v>14</v>
      </c>
      <c r="D59" s="17">
        <f t="shared" si="4"/>
        <v>50.47835037784337</v>
      </c>
      <c r="E59" s="18">
        <f>E36/E$29*100</f>
        <v>70.656433136403919</v>
      </c>
      <c r="F59" s="18">
        <f t="shared" si="5"/>
        <v>50.983050661947615</v>
      </c>
      <c r="G59" s="18">
        <f t="shared" si="5"/>
        <v>46.514447487474328</v>
      </c>
      <c r="H59" s="18">
        <f t="shared" si="5"/>
        <v>43.764560560098246</v>
      </c>
      <c r="I59" s="18">
        <f t="shared" si="5"/>
        <v>67.311511072153408</v>
      </c>
      <c r="J59" s="18">
        <f t="shared" si="8"/>
        <v>54.540537150264598</v>
      </c>
      <c r="L59" s="18">
        <f t="shared" si="1"/>
        <v>41.896369966868413</v>
      </c>
      <c r="M59" s="18">
        <f t="shared" si="1"/>
        <v>40.914249745363833</v>
      </c>
      <c r="N59" s="18">
        <f t="shared" si="1"/>
        <v>49.951700423479558</v>
      </c>
      <c r="O59" s="18">
        <f t="shared" si="1"/>
        <v>52.548526534697885</v>
      </c>
      <c r="P59" s="18">
        <f t="shared" si="1"/>
        <v>62.297775154321208</v>
      </c>
      <c r="Q59" s="18">
        <f t="shared" si="1"/>
        <v>60.702884415145817</v>
      </c>
      <c r="S59" s="18">
        <f t="shared" si="9"/>
        <v>46.415848523576045</v>
      </c>
      <c r="T59" s="18">
        <f t="shared" si="6"/>
        <v>45.993818163788006</v>
      </c>
      <c r="U59" s="18">
        <f t="shared" si="6"/>
        <v>49.043869494900697</v>
      </c>
      <c r="V59" s="18">
        <f t="shared" si="6"/>
        <v>37.688732403094818</v>
      </c>
      <c r="W59" s="18">
        <f t="shared" si="6"/>
        <v>67.657080579125704</v>
      </c>
      <c r="X59" s="18">
        <f t="shared" si="6"/>
        <v>64.762378799895927</v>
      </c>
      <c r="Z59" s="18">
        <f>Z36/Z$29*100</f>
        <v>44.269419842085533</v>
      </c>
      <c r="AA59" s="18">
        <f t="shared" si="7"/>
        <v>43.012070252216155</v>
      </c>
      <c r="AB59" s="18">
        <f t="shared" si="7"/>
        <v>46.892071838970303</v>
      </c>
      <c r="AC59" s="18">
        <f t="shared" si="7"/>
        <v>48.322255468376824</v>
      </c>
      <c r="AD59" s="18">
        <f t="shared" si="7"/>
        <v>60.825233698687384</v>
      </c>
      <c r="AE59" s="18">
        <f t="shared" si="7"/>
        <v>52.651967348729755</v>
      </c>
    </row>
    <row r="60" spans="2:31" s="42" customFormat="1" ht="12.75" customHeight="1" x14ac:dyDescent="0.2">
      <c r="B60" s="130"/>
      <c r="C60" s="7" t="s">
        <v>15</v>
      </c>
      <c r="D60" s="17">
        <f t="shared" si="4"/>
        <v>20.348458351935083</v>
      </c>
      <c r="E60" s="18"/>
      <c r="F60" s="18">
        <f t="shared" si="5"/>
        <v>21.218631177011098</v>
      </c>
      <c r="G60" s="18">
        <f t="shared" si="5"/>
        <v>18.21795021897017</v>
      </c>
      <c r="H60" s="18">
        <f t="shared" si="5"/>
        <v>26.524086398961234</v>
      </c>
      <c r="I60" s="18">
        <f t="shared" si="5"/>
        <v>11.885999533704704</v>
      </c>
      <c r="J60" s="18">
        <f t="shared" si="8"/>
        <v>20.561831565417815</v>
      </c>
      <c r="L60" s="18">
        <f t="shared" si="1"/>
        <v>28.84440385575094</v>
      </c>
      <c r="M60" s="18">
        <f t="shared" si="1"/>
        <v>22.336778048823479</v>
      </c>
      <c r="N60" s="18">
        <f t="shared" si="1"/>
        <v>20.836536756354288</v>
      </c>
      <c r="O60" s="18">
        <f t="shared" si="1"/>
        <v>16.608589901589276</v>
      </c>
      <c r="P60" s="18">
        <f t="shared" si="1"/>
        <v>19.135020756598539</v>
      </c>
      <c r="Q60" s="18">
        <f t="shared" si="1"/>
        <v>15.95264349634358</v>
      </c>
      <c r="S60" s="18">
        <f t="shared" si="9"/>
        <v>29.726755485741187</v>
      </c>
      <c r="T60" s="18">
        <f t="shared" si="6"/>
        <v>17.892309426797485</v>
      </c>
      <c r="U60" s="18">
        <f t="shared" si="6"/>
        <v>20.051099656582767</v>
      </c>
      <c r="V60" s="18">
        <f t="shared" si="6"/>
        <v>26.744697516040343</v>
      </c>
      <c r="W60" s="18">
        <f t="shared" si="6"/>
        <v>11.868884913823141</v>
      </c>
      <c r="X60" s="18">
        <f t="shared" si="6"/>
        <v>17.094928508684418</v>
      </c>
      <c r="Z60" s="18"/>
      <c r="AA60" s="18">
        <f t="shared" si="7"/>
        <v>12.159656523137636</v>
      </c>
      <c r="AB60" s="18">
        <f t="shared" si="7"/>
        <v>23.739504957195166</v>
      </c>
      <c r="AC60" s="18">
        <f t="shared" si="7"/>
        <v>22.886892301208263</v>
      </c>
      <c r="AD60" s="18">
        <f t="shared" si="7"/>
        <v>14.117290069565383</v>
      </c>
      <c r="AE60" s="18">
        <f t="shared" si="7"/>
        <v>19.782247091240624</v>
      </c>
    </row>
    <row r="61" spans="2:31" s="42" customFormat="1" ht="12.75" customHeight="1" x14ac:dyDescent="0.2">
      <c r="B61" s="130"/>
      <c r="C61" s="7" t="s">
        <v>16</v>
      </c>
      <c r="D61" s="17">
        <f t="shared" si="4"/>
        <v>29.173191270221508</v>
      </c>
      <c r="E61" s="18"/>
      <c r="F61" s="18">
        <f t="shared" si="5"/>
        <v>27.798318161041259</v>
      </c>
      <c r="G61" s="18">
        <f t="shared" si="5"/>
        <v>35.267602293555491</v>
      </c>
      <c r="H61" s="18">
        <f t="shared" si="5"/>
        <v>29.71135304094047</v>
      </c>
      <c r="I61" s="18">
        <f t="shared" si="5"/>
        <v>20.80248939414188</v>
      </c>
      <c r="J61" s="18">
        <f t="shared" si="8"/>
        <v>24.897631284317594</v>
      </c>
      <c r="L61" s="18">
        <f t="shared" si="1"/>
        <v>29.259226177380654</v>
      </c>
      <c r="M61" s="18">
        <f t="shared" si="1"/>
        <v>36.748972205812713</v>
      </c>
      <c r="N61" s="18">
        <f t="shared" si="1"/>
        <v>29.211762820166154</v>
      </c>
      <c r="O61" s="18">
        <f t="shared" si="1"/>
        <v>30.842883563712846</v>
      </c>
      <c r="P61" s="18">
        <f t="shared" si="1"/>
        <v>18.567204089080249</v>
      </c>
      <c r="Q61" s="18">
        <f t="shared" si="1"/>
        <v>23.344472088510621</v>
      </c>
      <c r="S61" s="18">
        <f t="shared" si="9"/>
        <v>23.8573959906828</v>
      </c>
      <c r="T61" s="18">
        <f t="shared" si="6"/>
        <v>36.113872409414519</v>
      </c>
      <c r="U61" s="18">
        <f t="shared" si="6"/>
        <v>30.905030848516535</v>
      </c>
      <c r="V61" s="18">
        <f t="shared" si="6"/>
        <v>35.566570080864842</v>
      </c>
      <c r="W61" s="18">
        <f t="shared" si="6"/>
        <v>20.474034507051154</v>
      </c>
      <c r="X61" s="18">
        <f t="shared" si="6"/>
        <v>18.142692691419647</v>
      </c>
      <c r="Z61" s="18"/>
      <c r="AA61" s="18">
        <f t="shared" si="7"/>
        <v>44.828273224646203</v>
      </c>
      <c r="AB61" s="18">
        <f t="shared" si="7"/>
        <v>29.368423203834464</v>
      </c>
      <c r="AC61" s="18">
        <f t="shared" si="7"/>
        <v>28.790852230414917</v>
      </c>
      <c r="AD61" s="18">
        <f t="shared" si="7"/>
        <v>25.057476231747209</v>
      </c>
      <c r="AE61" s="18">
        <f t="shared" si="7"/>
        <v>27.565785560029592</v>
      </c>
    </row>
    <row r="62" spans="2:31" s="42" customFormat="1" ht="12.75" customHeight="1" x14ac:dyDescent="0.2">
      <c r="B62" s="125" t="s">
        <v>116</v>
      </c>
      <c r="C62" s="7" t="s">
        <v>115</v>
      </c>
      <c r="D62" s="17">
        <f t="shared" si="4"/>
        <v>93.391871702705657</v>
      </c>
      <c r="E62" s="18">
        <f>E39/E$29*100</f>
        <v>99.999999999999986</v>
      </c>
      <c r="F62" s="18">
        <f t="shared" si="5"/>
        <v>94.383634523545325</v>
      </c>
      <c r="G62" s="18">
        <f t="shared" si="5"/>
        <v>94.967946023550425</v>
      </c>
      <c r="H62" s="18">
        <f t="shared" si="5"/>
        <v>94.781009147357068</v>
      </c>
      <c r="I62" s="18">
        <f t="shared" si="5"/>
        <v>86.291830333108479</v>
      </c>
      <c r="J62" s="18">
        <f t="shared" si="8"/>
        <v>92.985381175273631</v>
      </c>
      <c r="L62" s="18">
        <f t="shared" ref="L62:Q69" si="10">L39/L$29*100</f>
        <v>91.333813034839466</v>
      </c>
      <c r="M62" s="18">
        <f t="shared" si="10"/>
        <v>97.156190039292682</v>
      </c>
      <c r="N62" s="18">
        <f t="shared" si="10"/>
        <v>92.220551717423021</v>
      </c>
      <c r="O62" s="18">
        <f t="shared" si="10"/>
        <v>98.214153235424959</v>
      </c>
      <c r="P62" s="18">
        <f t="shared" si="10"/>
        <v>83.447011214162913</v>
      </c>
      <c r="Q62" s="18">
        <f t="shared" si="10"/>
        <v>93.370215174646006</v>
      </c>
      <c r="S62" s="18">
        <f t="shared" si="9"/>
        <v>91.706770333219552</v>
      </c>
      <c r="T62" s="18">
        <f t="shared" si="6"/>
        <v>94.63801834406955</v>
      </c>
      <c r="U62" s="18">
        <f t="shared" si="6"/>
        <v>93.606752043848772</v>
      </c>
      <c r="V62" s="18">
        <f t="shared" si="6"/>
        <v>96.448740696623588</v>
      </c>
      <c r="W62" s="18">
        <f t="shared" si="6"/>
        <v>86.741742306862463</v>
      </c>
      <c r="X62" s="18">
        <f t="shared" si="6"/>
        <v>94.559859415250159</v>
      </c>
      <c r="Z62" s="18">
        <f>Z39/Z$29*100</f>
        <v>81.548095266558889</v>
      </c>
      <c r="AA62" s="18">
        <f t="shared" si="7"/>
        <v>99.434376743621939</v>
      </c>
      <c r="AB62" s="18">
        <f t="shared" si="7"/>
        <v>93.729128631386899</v>
      </c>
      <c r="AC62" s="18">
        <f t="shared" si="7"/>
        <v>95.652787081940886</v>
      </c>
      <c r="AD62" s="18">
        <f t="shared" si="7"/>
        <v>87.539998558445745</v>
      </c>
      <c r="AE62" s="18">
        <f t="shared" si="7"/>
        <v>94.930922358772207</v>
      </c>
    </row>
    <row r="63" spans="2:31" s="42" customFormat="1" ht="12.75" customHeight="1" x14ac:dyDescent="0.2">
      <c r="B63" s="129" t="s">
        <v>84</v>
      </c>
      <c r="C63" s="7" t="s">
        <v>17</v>
      </c>
      <c r="D63" s="17">
        <f t="shared" si="4"/>
        <v>13.527917175279178</v>
      </c>
      <c r="E63" s="18"/>
      <c r="F63" s="18">
        <f t="shared" si="5"/>
        <v>10.201410995279618</v>
      </c>
      <c r="G63" s="18">
        <f t="shared" si="5"/>
        <v>13.510536313105021</v>
      </c>
      <c r="H63" s="18">
        <f t="shared" si="5"/>
        <v>15.931164358717472</v>
      </c>
      <c r="I63" s="18">
        <f t="shared" si="5"/>
        <v>11.613474393706205</v>
      </c>
      <c r="J63" s="18">
        <f t="shared" si="8"/>
        <v>11.310892463874781</v>
      </c>
      <c r="L63" s="18">
        <f t="shared" si="10"/>
        <v>11.047766851128213</v>
      </c>
      <c r="M63" s="18">
        <f t="shared" si="10"/>
        <v>11.370486728858465</v>
      </c>
      <c r="N63" s="18">
        <f t="shared" si="10"/>
        <v>17.162943472492348</v>
      </c>
      <c r="O63" s="18">
        <f t="shared" si="10"/>
        <v>15.94488034020212</v>
      </c>
      <c r="P63" s="18">
        <f t="shared" si="10"/>
        <v>8.3566519642304495</v>
      </c>
      <c r="Q63" s="18">
        <f t="shared" si="10"/>
        <v>8.5366903816342603</v>
      </c>
      <c r="S63" s="18">
        <f t="shared" si="9"/>
        <v>10.016109977877029</v>
      </c>
      <c r="T63" s="18">
        <f t="shared" si="6"/>
        <v>10.185387521374963</v>
      </c>
      <c r="U63" s="18">
        <f t="shared" si="6"/>
        <v>14.755194031194366</v>
      </c>
      <c r="V63" s="18">
        <f t="shared" si="6"/>
        <v>19.480947740150533</v>
      </c>
      <c r="W63" s="18">
        <f t="shared" si="6"/>
        <v>7.2395738010160455</v>
      </c>
      <c r="X63" s="18">
        <f t="shared" si="6"/>
        <v>14.337335400482976</v>
      </c>
      <c r="Z63" s="18">
        <f>Z40/Z$29*100</f>
        <v>17.163814691858644</v>
      </c>
      <c r="AA63" s="18">
        <f t="shared" si="7"/>
        <v>12.73822301397875</v>
      </c>
      <c r="AB63" s="18">
        <f t="shared" si="7"/>
        <v>12.992200199783261</v>
      </c>
      <c r="AC63" s="18">
        <f t="shared" si="7"/>
        <v>14.4379982977173</v>
      </c>
      <c r="AD63" s="18">
        <f t="shared" si="7"/>
        <v>12.981709664325347</v>
      </c>
      <c r="AE63" s="18">
        <f t="shared" si="7"/>
        <v>12.918613531796755</v>
      </c>
    </row>
    <row r="64" spans="2:31" s="42" customFormat="1" ht="12.75" customHeight="1" x14ac:dyDescent="0.2">
      <c r="B64" s="130"/>
      <c r="C64" s="7" t="s">
        <v>18</v>
      </c>
      <c r="D64" s="17">
        <f t="shared" si="4"/>
        <v>31.212622632126237</v>
      </c>
      <c r="E64" s="18">
        <f>E41/E$29*100</f>
        <v>46.598361916439643</v>
      </c>
      <c r="F64" s="18">
        <f t="shared" si="5"/>
        <v>23.568912560947055</v>
      </c>
      <c r="G64" s="18">
        <f t="shared" si="5"/>
        <v>32.450376490165205</v>
      </c>
      <c r="H64" s="18">
        <f t="shared" si="5"/>
        <v>30.892797273245471</v>
      </c>
      <c r="I64" s="18">
        <f t="shared" si="5"/>
        <v>36.055431722174021</v>
      </c>
      <c r="J64" s="18">
        <f t="shared" si="8"/>
        <v>19.319645988462717</v>
      </c>
      <c r="L64" s="18">
        <f t="shared" si="10"/>
        <v>37.276478001542529</v>
      </c>
      <c r="M64" s="18">
        <f t="shared" si="10"/>
        <v>31.3668799407743</v>
      </c>
      <c r="N64" s="18">
        <f t="shared" si="10"/>
        <v>27.99872062483168</v>
      </c>
      <c r="O64" s="18">
        <f t="shared" si="10"/>
        <v>31.482568766584329</v>
      </c>
      <c r="P64" s="18">
        <f t="shared" si="10"/>
        <v>42.220703685478973</v>
      </c>
      <c r="Q64" s="18">
        <f t="shared" si="10"/>
        <v>24.106376985575601</v>
      </c>
      <c r="S64" s="18">
        <f t="shared" si="9"/>
        <v>37.415915843397933</v>
      </c>
      <c r="T64" s="18">
        <f t="shared" si="6"/>
        <v>31.565260070121841</v>
      </c>
      <c r="U64" s="18">
        <f t="shared" si="6"/>
        <v>26.61315152426867</v>
      </c>
      <c r="V64" s="18">
        <f t="shared" si="6"/>
        <v>32.728116519419878</v>
      </c>
      <c r="W64" s="18">
        <f t="shared" si="6"/>
        <v>42.522357389584606</v>
      </c>
      <c r="X64" s="18">
        <f t="shared" si="6"/>
        <v>25.393852473845151</v>
      </c>
      <c r="Z64" s="18">
        <f>Z41/Z$29*100</f>
        <v>29.298711405277999</v>
      </c>
      <c r="AA64" s="18">
        <f t="shared" si="7"/>
        <v>27.174802253724444</v>
      </c>
      <c r="AB64" s="18">
        <f t="shared" si="7"/>
        <v>34.700575348707055</v>
      </c>
      <c r="AC64" s="18">
        <f t="shared" si="7"/>
        <v>29.975899496321535</v>
      </c>
      <c r="AD64" s="18">
        <f t="shared" si="7"/>
        <v>34.482466470255126</v>
      </c>
      <c r="AE64" s="18">
        <f t="shared" si="7"/>
        <v>23.571605862131754</v>
      </c>
    </row>
    <row r="65" spans="2:31" s="42" customFormat="1" ht="12.75" customHeight="1" x14ac:dyDescent="0.2">
      <c r="B65" s="131"/>
      <c r="C65" s="7" t="s">
        <v>19</v>
      </c>
      <c r="D65" s="17">
        <f t="shared" si="4"/>
        <v>55.259460192594588</v>
      </c>
      <c r="E65" s="18"/>
      <c r="F65" s="18">
        <f t="shared" si="5"/>
        <v>66.229676443773315</v>
      </c>
      <c r="G65" s="18">
        <f t="shared" si="5"/>
        <v>54.039087196729817</v>
      </c>
      <c r="H65" s="18">
        <f t="shared" si="5"/>
        <v>53.176038368037069</v>
      </c>
      <c r="I65" s="18">
        <f t="shared" si="5"/>
        <v>52.331093884119774</v>
      </c>
      <c r="J65" s="18">
        <f t="shared" si="8"/>
        <v>69.369461547662482</v>
      </c>
      <c r="L65" s="18">
        <f t="shared" si="10"/>
        <v>51.675755147329248</v>
      </c>
      <c r="M65" s="18">
        <f t="shared" si="10"/>
        <v>57.262633330367251</v>
      </c>
      <c r="N65" s="18">
        <f t="shared" si="10"/>
        <v>54.838335902676015</v>
      </c>
      <c r="O65" s="18">
        <f t="shared" si="10"/>
        <v>52.572550893213567</v>
      </c>
      <c r="P65" s="18">
        <f t="shared" si="10"/>
        <v>49.422644350290568</v>
      </c>
      <c r="Q65" s="18">
        <f t="shared" si="10"/>
        <v>67.356932632790162</v>
      </c>
      <c r="S65" s="18">
        <f t="shared" si="9"/>
        <v>52.567974178725031</v>
      </c>
      <c r="T65" s="18">
        <f t="shared" si="6"/>
        <v>58.249352408503185</v>
      </c>
      <c r="U65" s="18">
        <f t="shared" si="6"/>
        <v>58.63165444453702</v>
      </c>
      <c r="V65" s="18">
        <f t="shared" si="6"/>
        <v>47.790935740429596</v>
      </c>
      <c r="W65" s="18">
        <f t="shared" si="6"/>
        <v>50.238068809399337</v>
      </c>
      <c r="X65" s="18">
        <f t="shared" si="6"/>
        <v>60.268812125671865</v>
      </c>
      <c r="Z65" s="18"/>
      <c r="AA65" s="18">
        <f t="shared" si="7"/>
        <v>60.086974732296795</v>
      </c>
      <c r="AB65" s="18">
        <f t="shared" si="7"/>
        <v>52.307224451509661</v>
      </c>
      <c r="AC65" s="18">
        <f t="shared" si="7"/>
        <v>55.586102205961254</v>
      </c>
      <c r="AD65" s="18">
        <f t="shared" si="7"/>
        <v>52.535823865419538</v>
      </c>
      <c r="AE65" s="18">
        <f t="shared" si="7"/>
        <v>63.509780606071473</v>
      </c>
    </row>
    <row r="66" spans="2:31" s="42" customFormat="1" ht="12.75" customHeight="1" x14ac:dyDescent="0.2">
      <c r="B66" s="129" t="s">
        <v>83</v>
      </c>
      <c r="C66" s="7" t="s">
        <v>20</v>
      </c>
      <c r="D66" s="17">
        <f t="shared" si="4"/>
        <v>10.906460509064605</v>
      </c>
      <c r="E66" s="18"/>
      <c r="F66" s="18">
        <f t="shared" si="5"/>
        <v>7.1416097694875651</v>
      </c>
      <c r="G66" s="18">
        <f t="shared" si="5"/>
        <v>13.155808944320322</v>
      </c>
      <c r="H66" s="18">
        <f t="shared" si="5"/>
        <v>12.510906149611911</v>
      </c>
      <c r="I66" s="18">
        <f t="shared" si="5"/>
        <v>6.5720004468826891</v>
      </c>
      <c r="J66" s="18">
        <f t="shared" si="8"/>
        <v>6.9916109706629177</v>
      </c>
      <c r="L66" s="18">
        <f t="shared" si="10"/>
        <v>12.10340689918889</v>
      </c>
      <c r="M66" s="18">
        <f t="shared" si="10"/>
        <v>10.670531795332453</v>
      </c>
      <c r="N66" s="18">
        <f t="shared" si="10"/>
        <v>13.040800628223884</v>
      </c>
      <c r="O66" s="18">
        <f t="shared" si="10"/>
        <v>11.700143069595288</v>
      </c>
      <c r="P66" s="18">
        <f t="shared" si="10"/>
        <v>6.0916805680651258</v>
      </c>
      <c r="Q66" s="18">
        <f t="shared" si="10"/>
        <v>6.7649068876986993</v>
      </c>
      <c r="S66" s="18">
        <f t="shared" si="9"/>
        <v>8.3828652393849428</v>
      </c>
      <c r="T66" s="18">
        <f t="shared" si="6"/>
        <v>10.486491741874021</v>
      </c>
      <c r="U66" s="18">
        <f t="shared" si="6"/>
        <v>12.819223564872434</v>
      </c>
      <c r="V66" s="18">
        <f t="shared" si="6"/>
        <v>12.835219775182452</v>
      </c>
      <c r="W66" s="18">
        <f t="shared" si="6"/>
        <v>5.056149851911985</v>
      </c>
      <c r="X66" s="18">
        <f t="shared" si="6"/>
        <v>10.947337352173186</v>
      </c>
      <c r="Z66" s="18"/>
      <c r="AA66" s="18">
        <f t="shared" si="7"/>
        <v>9.6484696098261189</v>
      </c>
      <c r="AB66" s="18">
        <f t="shared" si="7"/>
        <v>12.547104595194137</v>
      </c>
      <c r="AC66" s="18">
        <f t="shared" si="7"/>
        <v>12.61145051213704</v>
      </c>
      <c r="AD66" s="18">
        <f t="shared" si="7"/>
        <v>7.9110226528563201</v>
      </c>
      <c r="AE66" s="18">
        <f t="shared" si="7"/>
        <v>8.0561046836271082</v>
      </c>
    </row>
    <row r="67" spans="2:31" s="42" customFormat="1" ht="12.75" customHeight="1" x14ac:dyDescent="0.2">
      <c r="B67" s="130"/>
      <c r="C67" s="7" t="s">
        <v>21</v>
      </c>
      <c r="D67" s="17">
        <f t="shared" si="4"/>
        <v>55.979203399792034</v>
      </c>
      <c r="E67" s="18"/>
      <c r="F67" s="18">
        <f t="shared" si="5"/>
        <v>66.850838083238941</v>
      </c>
      <c r="G67" s="18">
        <f t="shared" si="5"/>
        <v>55.510523041755455</v>
      </c>
      <c r="H67" s="18">
        <f t="shared" si="5"/>
        <v>57.148425902906439</v>
      </c>
      <c r="I67" s="18">
        <f t="shared" si="5"/>
        <v>46.169194738435912</v>
      </c>
      <c r="J67" s="18">
        <f t="shared" si="8"/>
        <v>64.816096952242191</v>
      </c>
      <c r="L67" s="18">
        <f t="shared" si="10"/>
        <v>56.947384923985688</v>
      </c>
      <c r="M67" s="18">
        <f t="shared" si="10"/>
        <v>66.40062415436357</v>
      </c>
      <c r="N67" s="18">
        <f t="shared" si="10"/>
        <v>54.420054641140801</v>
      </c>
      <c r="O67" s="18">
        <f t="shared" si="10"/>
        <v>50.715870945746047</v>
      </c>
      <c r="P67" s="18">
        <f t="shared" si="10"/>
        <v>43.518927922712777</v>
      </c>
      <c r="Q67" s="18">
        <f t="shared" si="10"/>
        <v>64.528004505220323</v>
      </c>
      <c r="S67" s="18">
        <f t="shared" si="9"/>
        <v>50.214090707502891</v>
      </c>
      <c r="T67" s="18">
        <f t="shared" si="6"/>
        <v>63.258662110826393</v>
      </c>
      <c r="U67" s="18">
        <f t="shared" si="6"/>
        <v>60.336059234841329</v>
      </c>
      <c r="V67" s="18">
        <f t="shared" si="6"/>
        <v>52.490800175538851</v>
      </c>
      <c r="W67" s="18">
        <f t="shared" si="6"/>
        <v>42.188636513822942</v>
      </c>
      <c r="X67" s="18">
        <f t="shared" si="6"/>
        <v>57.746313791087957</v>
      </c>
      <c r="Z67" s="18">
        <f>Z44/Z$29*100</f>
        <v>61.047461658016687</v>
      </c>
      <c r="AA67" s="18">
        <f t="shared" si="7"/>
        <v>61.820270848014189</v>
      </c>
      <c r="AB67" s="18">
        <f t="shared" si="7"/>
        <v>56.546300722477895</v>
      </c>
      <c r="AC67" s="18">
        <f t="shared" si="7"/>
        <v>57.522774882298755</v>
      </c>
      <c r="AD67" s="18">
        <f t="shared" si="7"/>
        <v>47.492969519848209</v>
      </c>
      <c r="AE67" s="18">
        <f t="shared" si="7"/>
        <v>60.758470513181209</v>
      </c>
    </row>
    <row r="68" spans="2:31" s="42" customFormat="1" ht="12.75" customHeight="1" x14ac:dyDescent="0.2">
      <c r="B68" s="130"/>
      <c r="C68" s="7" t="s">
        <v>22</v>
      </c>
      <c r="D68" s="17">
        <f t="shared" si="4"/>
        <v>10.747863827478643</v>
      </c>
      <c r="E68" s="18"/>
      <c r="F68" s="18">
        <f t="shared" si="5"/>
        <v>9.7619545619443393</v>
      </c>
      <c r="G68" s="18">
        <f t="shared" si="5"/>
        <v>11.303217744139383</v>
      </c>
      <c r="H68" s="18">
        <f t="shared" si="5"/>
        <v>10.587696854945314</v>
      </c>
      <c r="I68" s="18">
        <f t="shared" si="5"/>
        <v>11.261969702458446</v>
      </c>
      <c r="J68" s="18">
        <f t="shared" si="8"/>
        <v>10.091428779191807</v>
      </c>
      <c r="L68" s="18">
        <f t="shared" si="10"/>
        <v>9.5331306640004048</v>
      </c>
      <c r="M68" s="18">
        <f t="shared" si="10"/>
        <v>7.3436117442713762</v>
      </c>
      <c r="N68" s="18">
        <f t="shared" si="10"/>
        <v>12.973352664289706</v>
      </c>
      <c r="O68" s="18">
        <f t="shared" si="10"/>
        <v>10.011849705826204</v>
      </c>
      <c r="P68" s="18">
        <f t="shared" si="10"/>
        <v>13.524823972424722</v>
      </c>
      <c r="Q68" s="18">
        <f t="shared" si="10"/>
        <v>9.2330624762765314</v>
      </c>
      <c r="S68" s="18">
        <f t="shared" si="9"/>
        <v>9.9887953839885899</v>
      </c>
      <c r="T68" s="18">
        <f t="shared" si="6"/>
        <v>9.3140915352181626</v>
      </c>
      <c r="U68" s="18">
        <f t="shared" si="6"/>
        <v>10.389225046504649</v>
      </c>
      <c r="V68" s="18">
        <f t="shared" si="6"/>
        <v>12.702009684555948</v>
      </c>
      <c r="W68" s="18">
        <f t="shared" si="6"/>
        <v>10.557540618645996</v>
      </c>
      <c r="X68" s="18">
        <f t="shared" si="6"/>
        <v>11.379599673677291</v>
      </c>
      <c r="Z68" s="18"/>
      <c r="AA68" s="18">
        <f t="shared" si="7"/>
        <v>12.757850979352551</v>
      </c>
      <c r="AB68" s="18">
        <f t="shared" si="7"/>
        <v>9.0922316994470087</v>
      </c>
      <c r="AC68" s="18">
        <f t="shared" si="7"/>
        <v>10.460238472724111</v>
      </c>
      <c r="AD68" s="18">
        <f t="shared" si="7"/>
        <v>12.633151875161131</v>
      </c>
      <c r="AE68" s="18">
        <f t="shared" si="7"/>
        <v>10.012969479606888</v>
      </c>
    </row>
    <row r="69" spans="2:31" s="42" customFormat="1" ht="12.75" customHeight="1" x14ac:dyDescent="0.2">
      <c r="B69" s="131"/>
      <c r="C69" s="7" t="s">
        <v>23</v>
      </c>
      <c r="D69" s="17">
        <f t="shared" si="4"/>
        <v>22.366472263664726</v>
      </c>
      <c r="E69" s="18"/>
      <c r="F69" s="18">
        <f t="shared" si="5"/>
        <v>16.24559758532914</v>
      </c>
      <c r="G69" s="18">
        <f t="shared" si="5"/>
        <v>20.030450269784858</v>
      </c>
      <c r="H69" s="18">
        <f t="shared" si="5"/>
        <v>19.752971092536352</v>
      </c>
      <c r="I69" s="18">
        <f t="shared" si="5"/>
        <v>35.996835112222968</v>
      </c>
      <c r="J69" s="18">
        <f t="shared" si="8"/>
        <v>18.100863297903068</v>
      </c>
      <c r="L69" s="18">
        <f t="shared" si="10"/>
        <v>21.416077512825026</v>
      </c>
      <c r="M69" s="18">
        <f t="shared" si="10"/>
        <v>15.585232306032621</v>
      </c>
      <c r="N69" s="18">
        <f t="shared" si="10"/>
        <v>19.565792066345633</v>
      </c>
      <c r="O69" s="18">
        <f t="shared" si="10"/>
        <v>27.572136278832467</v>
      </c>
      <c r="P69" s="18">
        <f t="shared" si="10"/>
        <v>36.864567536797395</v>
      </c>
      <c r="Q69" s="18">
        <f t="shared" si="10"/>
        <v>19.474026130804447</v>
      </c>
      <c r="S69" s="18">
        <f t="shared" si="9"/>
        <v>31.41424866912358</v>
      </c>
      <c r="T69" s="18">
        <f t="shared" si="6"/>
        <v>16.940754612081406</v>
      </c>
      <c r="U69" s="18">
        <f t="shared" si="6"/>
        <v>16.455492153781634</v>
      </c>
      <c r="V69" s="18">
        <f t="shared" si="6"/>
        <v>21.971970364722747</v>
      </c>
      <c r="W69" s="18">
        <f t="shared" si="6"/>
        <v>42.197673015619081</v>
      </c>
      <c r="X69" s="18">
        <f t="shared" si="6"/>
        <v>19.926749183061553</v>
      </c>
      <c r="Z69" s="18"/>
      <c r="AA69" s="18">
        <f t="shared" si="7"/>
        <v>15.773408562807134</v>
      </c>
      <c r="AB69" s="18">
        <f t="shared" si="7"/>
        <v>21.814362982880944</v>
      </c>
      <c r="AC69" s="18">
        <f t="shared" si="7"/>
        <v>19.405536132840158</v>
      </c>
      <c r="AD69" s="18">
        <f t="shared" si="7"/>
        <v>31.962855952134362</v>
      </c>
      <c r="AE69" s="18">
        <f t="shared" si="7"/>
        <v>21.172455323584785</v>
      </c>
    </row>
    <row r="70" spans="2:31" s="42" customFormat="1" ht="12.75" customHeight="1" x14ac:dyDescent="0.2"/>
    <row r="71" spans="2:31" s="42" customFormat="1" ht="12.75" customHeight="1" x14ac:dyDescent="0.2"/>
    <row r="72" spans="2:31" s="42" customFormat="1" ht="12.75" customHeight="1" x14ac:dyDescent="0.2"/>
    <row r="73" spans="2:31" s="42" customFormat="1" ht="12.75" customHeight="1" x14ac:dyDescent="0.2">
      <c r="B73" s="177" t="s">
        <v>100</v>
      </c>
      <c r="C73" s="178"/>
      <c r="D73" s="171" t="s">
        <v>125</v>
      </c>
      <c r="E73" s="172"/>
      <c r="F73" s="172"/>
      <c r="G73" s="172"/>
      <c r="H73" s="172"/>
      <c r="I73" s="172"/>
      <c r="J73" s="173"/>
      <c r="L73" s="174" t="s">
        <v>95</v>
      </c>
      <c r="M73" s="174"/>
      <c r="N73" s="174"/>
      <c r="O73" s="174"/>
      <c r="P73" s="174"/>
      <c r="Q73" s="174"/>
      <c r="S73" s="174" t="s">
        <v>96</v>
      </c>
      <c r="T73" s="174"/>
      <c r="U73" s="174"/>
      <c r="V73" s="174"/>
      <c r="W73" s="174"/>
      <c r="X73" s="174"/>
      <c r="Z73" s="174" t="s">
        <v>126</v>
      </c>
      <c r="AA73" s="174"/>
      <c r="AB73" s="174"/>
      <c r="AC73" s="174"/>
      <c r="AD73" s="174"/>
      <c r="AE73" s="174"/>
    </row>
    <row r="74" spans="2:31" s="42" customFormat="1" ht="44.1" customHeight="1" x14ac:dyDescent="0.2">
      <c r="B74" s="179"/>
      <c r="C74" s="180"/>
      <c r="D74" s="102" t="s">
        <v>25</v>
      </c>
      <c r="E74" s="64" t="s">
        <v>63</v>
      </c>
      <c r="F74" s="64" t="s">
        <v>64</v>
      </c>
      <c r="G74" s="64" t="s">
        <v>65</v>
      </c>
      <c r="H74" s="64" t="s">
        <v>66</v>
      </c>
      <c r="I74" s="64" t="s">
        <v>67</v>
      </c>
      <c r="J74" s="64" t="s">
        <v>24</v>
      </c>
      <c r="L74" s="64" t="s">
        <v>63</v>
      </c>
      <c r="M74" s="64" t="s">
        <v>64</v>
      </c>
      <c r="N74" s="64" t="s">
        <v>65</v>
      </c>
      <c r="O74" s="64" t="s">
        <v>66</v>
      </c>
      <c r="P74" s="64" t="s">
        <v>67</v>
      </c>
      <c r="Q74" s="64" t="s">
        <v>24</v>
      </c>
      <c r="S74" s="64" t="s">
        <v>63</v>
      </c>
      <c r="T74" s="64" t="s">
        <v>64</v>
      </c>
      <c r="U74" s="64" t="s">
        <v>65</v>
      </c>
      <c r="V74" s="64" t="s">
        <v>66</v>
      </c>
      <c r="W74" s="64" t="s">
        <v>67</v>
      </c>
      <c r="X74" s="64" t="s">
        <v>24</v>
      </c>
      <c r="Z74" s="64" t="s">
        <v>63</v>
      </c>
      <c r="AA74" s="64" t="s">
        <v>64</v>
      </c>
      <c r="AB74" s="64" t="s">
        <v>65</v>
      </c>
      <c r="AC74" s="64" t="s">
        <v>66</v>
      </c>
      <c r="AD74" s="64" t="s">
        <v>67</v>
      </c>
      <c r="AE74" s="64" t="s">
        <v>24</v>
      </c>
    </row>
    <row r="75" spans="2:31" s="42" customFormat="1" ht="12.75" customHeight="1" x14ac:dyDescent="0.2">
      <c r="B75" s="129" t="s">
        <v>80</v>
      </c>
      <c r="C75" s="21" t="s">
        <v>25</v>
      </c>
      <c r="D75" s="17">
        <f t="shared" ref="D75:J77" si="11">D29/$D29*100</f>
        <v>100</v>
      </c>
      <c r="E75" s="17">
        <f t="shared" si="11"/>
        <v>2.2875075971644532</v>
      </c>
      <c r="F75" s="17">
        <f t="shared" si="11"/>
        <v>8.9149696438688686</v>
      </c>
      <c r="G75" s="17">
        <f t="shared" si="11"/>
        <v>30.742394735786572</v>
      </c>
      <c r="H75" s="17">
        <f t="shared" si="11"/>
        <v>35.068969235835077</v>
      </c>
      <c r="I75" s="17">
        <f t="shared" si="11"/>
        <v>16.699946436010453</v>
      </c>
      <c r="J75" s="40">
        <f t="shared" si="11"/>
        <v>6.2862123513345676</v>
      </c>
      <c r="L75" s="17">
        <f t="shared" ref="L75:Q84" si="12">L29/$D29*100</f>
        <v>9.2737799365253544</v>
      </c>
      <c r="M75" s="17">
        <f t="shared" si="12"/>
        <v>17.848704065639414</v>
      </c>
      <c r="N75" s="17">
        <f t="shared" si="12"/>
        <v>32.830174307115897</v>
      </c>
      <c r="O75" s="17">
        <f t="shared" si="12"/>
        <v>19.427307415288073</v>
      </c>
      <c r="P75" s="17">
        <f t="shared" si="12"/>
        <v>10.368119950789502</v>
      </c>
      <c r="Q75" s="17">
        <f t="shared" si="12"/>
        <v>10.251914324641728</v>
      </c>
      <c r="S75" s="17">
        <f t="shared" ref="S75:X77" si="13">S29/$D29*100</f>
        <v>8.1512648092122006</v>
      </c>
      <c r="T75" s="17">
        <f t="shared" si="13"/>
        <v>15.688395995941137</v>
      </c>
      <c r="U75" s="17">
        <f t="shared" si="13"/>
        <v>33.593268645363153</v>
      </c>
      <c r="V75" s="17">
        <f t="shared" si="13"/>
        <v>18.184554677590349</v>
      </c>
      <c r="W75" s="17">
        <f t="shared" si="13"/>
        <v>12.419761237594861</v>
      </c>
      <c r="X75" s="17">
        <f t="shared" si="13"/>
        <v>11.96275463429828</v>
      </c>
      <c r="Z75" s="17">
        <f t="shared" ref="Z75:AE77" si="14">Z29/$D29*100</f>
        <v>2.1690859627384778</v>
      </c>
      <c r="AA75" s="17">
        <f t="shared" si="14"/>
        <v>7.3407279398455465</v>
      </c>
      <c r="AB75" s="17">
        <f t="shared" si="14"/>
        <v>26.416896881880536</v>
      </c>
      <c r="AC75" s="17">
        <f t="shared" si="14"/>
        <v>32.791618006900471</v>
      </c>
      <c r="AD75" s="17">
        <f t="shared" si="14"/>
        <v>20.27603747266582</v>
      </c>
      <c r="AE75" s="17">
        <f t="shared" si="14"/>
        <v>11.005633735969125</v>
      </c>
    </row>
    <row r="76" spans="2:31" s="42" customFormat="1" ht="12.75" customHeight="1" x14ac:dyDescent="0.2">
      <c r="B76" s="130"/>
      <c r="C76" s="7" t="s">
        <v>8</v>
      </c>
      <c r="D76" s="17">
        <f t="shared" si="11"/>
        <v>100</v>
      </c>
      <c r="E76" s="18">
        <f t="shared" si="11"/>
        <v>1.169965611446161</v>
      </c>
      <c r="F76" s="18">
        <f t="shared" si="11"/>
        <v>8.3365864563594325</v>
      </c>
      <c r="G76" s="18">
        <f t="shared" si="11"/>
        <v>30.805703421277908</v>
      </c>
      <c r="H76" s="18">
        <f t="shared" si="11"/>
        <v>35.105391512206687</v>
      </c>
      <c r="I76" s="18">
        <f t="shared" si="11"/>
        <v>19.724007035486711</v>
      </c>
      <c r="J76" s="18">
        <f t="shared" si="11"/>
        <v>4.8583459632231056</v>
      </c>
      <c r="L76" s="18">
        <f t="shared" si="12"/>
        <v>7.6201949356684509</v>
      </c>
      <c r="M76" s="18">
        <f t="shared" si="12"/>
        <v>18.239924419274892</v>
      </c>
      <c r="N76" s="18">
        <f t="shared" si="12"/>
        <v>37.670661905074269</v>
      </c>
      <c r="O76" s="18">
        <f t="shared" si="12"/>
        <v>17.898942509546792</v>
      </c>
      <c r="P76" s="18">
        <f t="shared" si="12"/>
        <v>10.065822607093818</v>
      </c>
      <c r="Q76" s="18">
        <f t="shared" si="12"/>
        <v>8.5044536233417887</v>
      </c>
      <c r="S76" s="18">
        <f t="shared" si="13"/>
        <v>6.4263439488376806</v>
      </c>
      <c r="T76" s="18">
        <f t="shared" si="13"/>
        <v>14.898036865817515</v>
      </c>
      <c r="U76" s="18">
        <f t="shared" si="13"/>
        <v>35.576731445689646</v>
      </c>
      <c r="V76" s="18">
        <f t="shared" si="13"/>
        <v>20.468732633929669</v>
      </c>
      <c r="W76" s="18">
        <f t="shared" si="13"/>
        <v>12.561986461697593</v>
      </c>
      <c r="X76" s="18">
        <f t="shared" si="13"/>
        <v>10.068168644027905</v>
      </c>
      <c r="Z76" s="18">
        <f t="shared" si="14"/>
        <v>1.7386388763440466</v>
      </c>
      <c r="AA76" s="18">
        <f t="shared" si="14"/>
        <v>4.7253081834288926</v>
      </c>
      <c r="AB76" s="18">
        <f t="shared" si="14"/>
        <v>24.289889328974681</v>
      </c>
      <c r="AC76" s="18">
        <f t="shared" si="14"/>
        <v>36.972371997608199</v>
      </c>
      <c r="AD76" s="18">
        <f t="shared" si="14"/>
        <v>23.37389548772914</v>
      </c>
      <c r="AE76" s="18">
        <f t="shared" si="14"/>
        <v>8.8998961259150224</v>
      </c>
    </row>
    <row r="77" spans="2:31" s="42" customFormat="1" ht="12.75" customHeight="1" x14ac:dyDescent="0.2">
      <c r="B77" s="131"/>
      <c r="C77" s="7" t="s">
        <v>9</v>
      </c>
      <c r="D77" s="17">
        <f t="shared" si="11"/>
        <v>100</v>
      </c>
      <c r="E77" s="18">
        <f t="shared" si="11"/>
        <v>3.3662416562428277</v>
      </c>
      <c r="F77" s="18">
        <f t="shared" si="11"/>
        <v>9.4732678121150666</v>
      </c>
      <c r="G77" s="18">
        <f t="shared" si="11"/>
        <v>30.681284516978025</v>
      </c>
      <c r="H77" s="18">
        <f t="shared" si="11"/>
        <v>35.033811764766142</v>
      </c>
      <c r="I77" s="18">
        <f t="shared" si="11"/>
        <v>13.780899807730734</v>
      </c>
      <c r="J77" s="18">
        <f t="shared" si="11"/>
        <v>7.6644944421671966</v>
      </c>
      <c r="L77" s="18">
        <f t="shared" si="12"/>
        <v>10.869942302504807</v>
      </c>
      <c r="M77" s="18">
        <f t="shared" si="12"/>
        <v>17.471069287291442</v>
      </c>
      <c r="N77" s="18">
        <f t="shared" si="12"/>
        <v>28.157778190286319</v>
      </c>
      <c r="O77" s="18">
        <f t="shared" si="12"/>
        <v>20.902598097511113</v>
      </c>
      <c r="P77" s="18">
        <f t="shared" si="12"/>
        <v>10.659919672662015</v>
      </c>
      <c r="Q77" s="18">
        <f t="shared" si="12"/>
        <v>11.938692449744231</v>
      </c>
      <c r="S77" s="18">
        <f t="shared" si="13"/>
        <v>9.816285815205811</v>
      </c>
      <c r="T77" s="18">
        <f t="shared" si="13"/>
        <v>16.451308999178249</v>
      </c>
      <c r="U77" s="18">
        <f t="shared" si="13"/>
        <v>31.678683864683155</v>
      </c>
      <c r="V77" s="18">
        <f t="shared" si="13"/>
        <v>15.979697419439526</v>
      </c>
      <c r="W77" s="18">
        <f t="shared" si="13"/>
        <v>12.282474947450634</v>
      </c>
      <c r="X77" s="18">
        <f t="shared" si="13"/>
        <v>13.791548954042582</v>
      </c>
      <c r="Z77" s="18">
        <f t="shared" si="14"/>
        <v>2.5845852805795646</v>
      </c>
      <c r="AA77" s="18">
        <f t="shared" si="14"/>
        <v>9.8653242468198314</v>
      </c>
      <c r="AB77" s="18">
        <f t="shared" si="14"/>
        <v>28.470041659042295</v>
      </c>
      <c r="AC77" s="18">
        <f t="shared" si="14"/>
        <v>28.756045491470054</v>
      </c>
      <c r="AD77" s="18">
        <f t="shared" si="14"/>
        <v>17.285756128659017</v>
      </c>
      <c r="AE77" s="18">
        <f t="shared" si="14"/>
        <v>13.0382471934292</v>
      </c>
    </row>
    <row r="78" spans="2:31" s="42" customFormat="1" ht="12.75" customHeight="1" x14ac:dyDescent="0.2">
      <c r="B78" s="129" t="s">
        <v>81</v>
      </c>
      <c r="C78" s="7" t="s">
        <v>10</v>
      </c>
      <c r="D78" s="17">
        <f t="shared" ref="D78:D92" si="15">D32/$D32*100</f>
        <v>100</v>
      </c>
      <c r="E78" s="18"/>
      <c r="F78" s="18">
        <f t="shared" ref="F78:I92" si="16">F32/$D32*100</f>
        <v>10.392663091571981</v>
      </c>
      <c r="G78" s="18">
        <f t="shared" si="16"/>
        <v>37.069199430993585</v>
      </c>
      <c r="H78" s="18">
        <f t="shared" si="16"/>
        <v>35.060484584616475</v>
      </c>
      <c r="I78" s="18">
        <f t="shared" si="16"/>
        <v>8.8427649684966916</v>
      </c>
      <c r="J78" s="18"/>
      <c r="L78" s="18">
        <f t="shared" si="12"/>
        <v>9.4027313192453299</v>
      </c>
      <c r="M78" s="18">
        <f t="shared" si="12"/>
        <v>20.739730452019394</v>
      </c>
      <c r="N78" s="18">
        <f t="shared" si="12"/>
        <v>32.03088773406251</v>
      </c>
      <c r="O78" s="18">
        <f t="shared" si="12"/>
        <v>20.164048396516939</v>
      </c>
      <c r="P78" s="18">
        <f t="shared" si="12"/>
        <v>6.2924100031857346</v>
      </c>
      <c r="Q78" s="18">
        <f t="shared" si="12"/>
        <v>11.370192094970088</v>
      </c>
      <c r="S78" s="18"/>
      <c r="T78" s="18">
        <f t="shared" ref="T78:X92" si="17">T32/$D32*100</f>
        <v>15.719075762804849</v>
      </c>
      <c r="U78" s="18">
        <f t="shared" si="17"/>
        <v>32.873498946939939</v>
      </c>
      <c r="V78" s="18">
        <f t="shared" si="17"/>
        <v>24.136128477753005</v>
      </c>
      <c r="W78" s="18">
        <f t="shared" si="17"/>
        <v>8.7105157782025433</v>
      </c>
      <c r="X78" s="18">
        <f t="shared" si="17"/>
        <v>12.217587430533426</v>
      </c>
      <c r="Z78" s="18"/>
      <c r="AA78" s="18">
        <f t="shared" ref="AA78:AE92" si="18">AA32/$D32*100</f>
        <v>7.1394817882552877</v>
      </c>
      <c r="AB78" s="18">
        <f t="shared" si="18"/>
        <v>27.900179418427662</v>
      </c>
      <c r="AC78" s="18">
        <f t="shared" si="18"/>
        <v>39.393088408374929</v>
      </c>
      <c r="AD78" s="18">
        <f t="shared" si="18"/>
        <v>12.738581156419244</v>
      </c>
      <c r="AE78" s="18">
        <f t="shared" si="18"/>
        <v>9.0856933161658002</v>
      </c>
    </row>
    <row r="79" spans="2:31" s="42" customFormat="1" ht="12.75" customHeight="1" x14ac:dyDescent="0.2">
      <c r="B79" s="130"/>
      <c r="C79" s="7" t="s">
        <v>11</v>
      </c>
      <c r="D79" s="17">
        <f t="shared" si="15"/>
        <v>100</v>
      </c>
      <c r="E79" s="18"/>
      <c r="F79" s="18">
        <f t="shared" si="16"/>
        <v>7.1761405181931428</v>
      </c>
      <c r="G79" s="18">
        <f t="shared" si="16"/>
        <v>23.9673611818294</v>
      </c>
      <c r="H79" s="18">
        <f t="shared" si="16"/>
        <v>30.553319453636135</v>
      </c>
      <c r="I79" s="18">
        <f t="shared" si="16"/>
        <v>29.166479221013088</v>
      </c>
      <c r="J79" s="18">
        <f t="shared" ref="J79:J92" si="19">J33/$D33*100</f>
        <v>6.4128860742270106</v>
      </c>
      <c r="L79" s="18">
        <f t="shared" si="12"/>
        <v>9.3228894486865865</v>
      </c>
      <c r="M79" s="18">
        <f t="shared" si="12"/>
        <v>10.463242094564329</v>
      </c>
      <c r="N79" s="18">
        <f t="shared" si="12"/>
        <v>32.29926891449113</v>
      </c>
      <c r="O79" s="18">
        <f t="shared" si="12"/>
        <v>22.976679310850816</v>
      </c>
      <c r="P79" s="18">
        <f t="shared" si="12"/>
        <v>14.295980606520386</v>
      </c>
      <c r="Q79" s="18">
        <f t="shared" si="12"/>
        <v>10.641939624886749</v>
      </c>
      <c r="S79" s="18">
        <f t="shared" ref="S79:S92" si="20">S33/$D33*100</f>
        <v>4.2559262203698287</v>
      </c>
      <c r="T79" s="18">
        <f t="shared" si="17"/>
        <v>17.168028005979103</v>
      </c>
      <c r="U79" s="18">
        <f t="shared" si="17"/>
        <v>33.641891988465723</v>
      </c>
      <c r="V79" s="18">
        <f t="shared" si="17"/>
        <v>16.481752345636256</v>
      </c>
      <c r="W79" s="18">
        <f t="shared" si="17"/>
        <v>18.580995868194979</v>
      </c>
      <c r="X79" s="18">
        <f t="shared" si="17"/>
        <v>9.8714055713541118</v>
      </c>
      <c r="Z79" s="18"/>
      <c r="AA79" s="18">
        <f t="shared" si="18"/>
        <v>5.9833930232653172</v>
      </c>
      <c r="AB79" s="18">
        <f t="shared" si="18"/>
        <v>28.245679102659736</v>
      </c>
      <c r="AC79" s="18">
        <f t="shared" si="18"/>
        <v>31.471263580409882</v>
      </c>
      <c r="AD79" s="18">
        <f t="shared" si="18"/>
        <v>22.368772092892879</v>
      </c>
      <c r="AE79" s="18">
        <f t="shared" si="18"/>
        <v>10.772917741075704</v>
      </c>
    </row>
    <row r="80" spans="2:31" s="42" customFormat="1" ht="12.75" customHeight="1" x14ac:dyDescent="0.2">
      <c r="B80" s="130"/>
      <c r="C80" s="7" t="s">
        <v>12</v>
      </c>
      <c r="D80" s="17">
        <f t="shared" si="15"/>
        <v>100</v>
      </c>
      <c r="E80" s="18"/>
      <c r="F80" s="18">
        <f t="shared" si="16"/>
        <v>5.7976505162730367</v>
      </c>
      <c r="G80" s="18">
        <f t="shared" si="16"/>
        <v>31.052580406946962</v>
      </c>
      <c r="H80" s="18">
        <f t="shared" si="16"/>
        <v>43.0617006182258</v>
      </c>
      <c r="I80" s="18">
        <f t="shared" si="16"/>
        <v>13.714693077429105</v>
      </c>
      <c r="J80" s="18">
        <f t="shared" si="19"/>
        <v>3.8600523468301549</v>
      </c>
      <c r="L80" s="18">
        <f t="shared" si="12"/>
        <v>11.901519215894139</v>
      </c>
      <c r="M80" s="18">
        <f t="shared" si="12"/>
        <v>16.01675354283179</v>
      </c>
      <c r="N80" s="18">
        <f t="shared" si="12"/>
        <v>36.274195936200407</v>
      </c>
      <c r="O80" s="18">
        <f t="shared" si="12"/>
        <v>17.584120985237632</v>
      </c>
      <c r="P80" s="18">
        <f t="shared" si="12"/>
        <v>12.819073497054251</v>
      </c>
      <c r="Q80" s="18">
        <f t="shared" si="12"/>
        <v>5.4043368227818096</v>
      </c>
      <c r="S80" s="18">
        <f t="shared" si="20"/>
        <v>10.618623387571686</v>
      </c>
      <c r="T80" s="18">
        <f t="shared" si="17"/>
        <v>12.225424738943426</v>
      </c>
      <c r="U80" s="18">
        <f t="shared" si="17"/>
        <v>35.146785196328665</v>
      </c>
      <c r="V80" s="18">
        <f t="shared" si="17"/>
        <v>21.133828615926962</v>
      </c>
      <c r="W80" s="18">
        <f t="shared" si="17"/>
        <v>11.435553358986809</v>
      </c>
      <c r="X80" s="18">
        <f t="shared" si="17"/>
        <v>9.4397847022424628</v>
      </c>
      <c r="Z80" s="18">
        <f>Z34/$D34*100</f>
        <v>3.168925775821394</v>
      </c>
      <c r="AA80" s="18">
        <f t="shared" si="18"/>
        <v>8.5475614117870169</v>
      </c>
      <c r="AB80" s="18">
        <f t="shared" si="18"/>
        <v>22.81161908322683</v>
      </c>
      <c r="AC80" s="18">
        <f t="shared" si="18"/>
        <v>33.83449424316413</v>
      </c>
      <c r="AD80" s="18">
        <f t="shared" si="18"/>
        <v>23.54746181774966</v>
      </c>
      <c r="AE80" s="18">
        <f t="shared" si="18"/>
        <v>8.0899376682509896</v>
      </c>
    </row>
    <row r="81" spans="2:31" s="42" customFormat="1" ht="12.75" customHeight="1" x14ac:dyDescent="0.2">
      <c r="B81" s="131"/>
      <c r="C81" s="7" t="s">
        <v>13</v>
      </c>
      <c r="D81" s="17">
        <f t="shared" si="15"/>
        <v>100</v>
      </c>
      <c r="E81" s="18"/>
      <c r="F81" s="18">
        <f t="shared" si="16"/>
        <v>12.209018492480926</v>
      </c>
      <c r="G81" s="18">
        <f t="shared" si="16"/>
        <v>32.258987412586123</v>
      </c>
      <c r="H81" s="18">
        <f t="shared" si="16"/>
        <v>31.757326620978237</v>
      </c>
      <c r="I81" s="18">
        <f t="shared" si="16"/>
        <v>13.763370852717118</v>
      </c>
      <c r="J81" s="18">
        <f t="shared" si="19"/>
        <v>8.3547959652811539</v>
      </c>
      <c r="L81" s="18">
        <f t="shared" si="12"/>
        <v>6.8402982089710189</v>
      </c>
      <c r="M81" s="18">
        <f t="shared" si="12"/>
        <v>23.820589809925803</v>
      </c>
      <c r="N81" s="18">
        <f t="shared" si="12"/>
        <v>30.713648612472312</v>
      </c>
      <c r="O81" s="18">
        <f t="shared" si="12"/>
        <v>17.680007300552631</v>
      </c>
      <c r="P81" s="18">
        <f t="shared" si="12"/>
        <v>7.4156177514690098</v>
      </c>
      <c r="Q81" s="18">
        <f t="shared" si="12"/>
        <v>13.529838316609219</v>
      </c>
      <c r="S81" s="18">
        <f t="shared" si="20"/>
        <v>10.277630921804489</v>
      </c>
      <c r="T81" s="18">
        <f t="shared" si="17"/>
        <v>17.500474283013602</v>
      </c>
      <c r="U81" s="18">
        <f t="shared" si="17"/>
        <v>32.616618742626756</v>
      </c>
      <c r="V81" s="18">
        <f t="shared" si="17"/>
        <v>13.415550335749357</v>
      </c>
      <c r="W81" s="18">
        <f t="shared" si="17"/>
        <v>10.431140080110568</v>
      </c>
      <c r="X81" s="18">
        <f t="shared" si="17"/>
        <v>15.758585636695202</v>
      </c>
      <c r="Z81" s="18"/>
      <c r="AA81" s="18">
        <f t="shared" si="18"/>
        <v>7.5182440233039118</v>
      </c>
      <c r="AB81" s="18">
        <f t="shared" si="18"/>
        <v>27.193632304996985</v>
      </c>
      <c r="AC81" s="18">
        <f t="shared" si="18"/>
        <v>28.996475278458405</v>
      </c>
      <c r="AD81" s="18">
        <f t="shared" si="18"/>
        <v>20.194459397442589</v>
      </c>
      <c r="AE81" s="18">
        <f t="shared" si="18"/>
        <v>14.920270636192196</v>
      </c>
    </row>
    <row r="82" spans="2:31" s="42" customFormat="1" ht="12.75" customHeight="1" x14ac:dyDescent="0.2">
      <c r="B82" s="129" t="s">
        <v>82</v>
      </c>
      <c r="C82" s="7" t="s">
        <v>14</v>
      </c>
      <c r="D82" s="17">
        <f t="shared" si="15"/>
        <v>100</v>
      </c>
      <c r="E82" s="18">
        <f>E36/$D36*100</f>
        <v>3.201909855972823</v>
      </c>
      <c r="F82" s="18">
        <f t="shared" si="16"/>
        <v>9.0041046429003799</v>
      </c>
      <c r="G82" s="18">
        <f t="shared" si="16"/>
        <v>28.328293117213494</v>
      </c>
      <c r="H82" s="18">
        <f t="shared" si="16"/>
        <v>30.404678766515154</v>
      </c>
      <c r="I82" s="18">
        <f t="shared" si="16"/>
        <v>22.268925609052602</v>
      </c>
      <c r="J82" s="18">
        <f t="shared" si="19"/>
        <v>6.7920880083455524</v>
      </c>
      <c r="L82" s="18">
        <f t="shared" si="12"/>
        <v>7.6971159378958198</v>
      </c>
      <c r="M82" s="18">
        <f t="shared" si="12"/>
        <v>14.466921567492424</v>
      </c>
      <c r="N82" s="18">
        <f t="shared" si="12"/>
        <v>32.487651033847683</v>
      </c>
      <c r="O82" s="18">
        <f t="shared" si="12"/>
        <v>20.224044002398596</v>
      </c>
      <c r="P82" s="18">
        <f t="shared" si="12"/>
        <v>12.795798607373429</v>
      </c>
      <c r="Q82" s="18">
        <f t="shared" si="12"/>
        <v>12.328468850992044</v>
      </c>
      <c r="S82" s="18">
        <f t="shared" si="20"/>
        <v>7.4952503365882359</v>
      </c>
      <c r="T82" s="18">
        <f t="shared" si="17"/>
        <v>14.294627841791305</v>
      </c>
      <c r="U82" s="18">
        <f t="shared" si="17"/>
        <v>32.638623707352608</v>
      </c>
      <c r="V82" s="18">
        <f t="shared" si="17"/>
        <v>13.577163476680749</v>
      </c>
      <c r="W82" s="18">
        <f t="shared" si="17"/>
        <v>16.646439127580649</v>
      </c>
      <c r="X82" s="18">
        <f t="shared" si="17"/>
        <v>15.347895510006468</v>
      </c>
      <c r="Z82" s="18">
        <f>Z36/$D36*100</f>
        <v>1.9022843741778095</v>
      </c>
      <c r="AA82" s="18">
        <f t="shared" si="18"/>
        <v>6.254956897118241</v>
      </c>
      <c r="AB82" s="18">
        <f t="shared" si="18"/>
        <v>24.540085345014329</v>
      </c>
      <c r="AC82" s="18">
        <f t="shared" si="18"/>
        <v>31.390981097638811</v>
      </c>
      <c r="AD82" s="18">
        <f t="shared" si="18"/>
        <v>24.432151774507581</v>
      </c>
      <c r="AE82" s="18">
        <f t="shared" si="18"/>
        <v>11.479540511543201</v>
      </c>
    </row>
    <row r="83" spans="2:31" s="42" customFormat="1" ht="12.75" customHeight="1" x14ac:dyDescent="0.2">
      <c r="B83" s="130"/>
      <c r="C83" s="7" t="s">
        <v>15</v>
      </c>
      <c r="D83" s="17">
        <f t="shared" si="15"/>
        <v>100</v>
      </c>
      <c r="E83" s="18"/>
      <c r="F83" s="18">
        <f t="shared" si="16"/>
        <v>9.2962056169485976</v>
      </c>
      <c r="G83" s="18">
        <f t="shared" si="16"/>
        <v>27.523628926671485</v>
      </c>
      <c r="H83" s="18">
        <f t="shared" si="16"/>
        <v>45.712178969339277</v>
      </c>
      <c r="I83" s="18">
        <f t="shared" si="16"/>
        <v>9.7548203464975227</v>
      </c>
      <c r="J83" s="18">
        <f t="shared" si="19"/>
        <v>6.3521293513765658</v>
      </c>
      <c r="L83" s="18">
        <f t="shared" si="12"/>
        <v>13.145794592004531</v>
      </c>
      <c r="M83" s="18">
        <f t="shared" si="12"/>
        <v>19.592763946926091</v>
      </c>
      <c r="N83" s="18">
        <f t="shared" si="12"/>
        <v>33.617639323653506</v>
      </c>
      <c r="O83" s="18">
        <f t="shared" si="12"/>
        <v>15.856738440430298</v>
      </c>
      <c r="P83" s="18">
        <f t="shared" si="12"/>
        <v>9.7498388838087973</v>
      </c>
      <c r="Q83" s="18">
        <f t="shared" si="12"/>
        <v>8.0372248131768043</v>
      </c>
      <c r="S83" s="18">
        <f t="shared" si="20"/>
        <v>11.908059652093241</v>
      </c>
      <c r="T83" s="18">
        <f t="shared" si="17"/>
        <v>13.794737208817375</v>
      </c>
      <c r="U83" s="18">
        <f t="shared" si="17"/>
        <v>33.10235919344121</v>
      </c>
      <c r="V83" s="18">
        <f t="shared" si="17"/>
        <v>23.900602488138901</v>
      </c>
      <c r="W83" s="18">
        <f t="shared" si="17"/>
        <v>7.2442203844969368</v>
      </c>
      <c r="X83" s="18">
        <f t="shared" si="17"/>
        <v>10.050021073012378</v>
      </c>
      <c r="Z83" s="18"/>
      <c r="AA83" s="18">
        <f t="shared" si="18"/>
        <v>4.3866089919206663</v>
      </c>
      <c r="AB83" s="18">
        <f t="shared" si="18"/>
        <v>30.819241616968924</v>
      </c>
      <c r="AC83" s="18">
        <f t="shared" si="18"/>
        <v>36.88231396826788</v>
      </c>
      <c r="AD83" s="18">
        <f t="shared" si="18"/>
        <v>14.067046137467209</v>
      </c>
      <c r="AE83" s="18">
        <f t="shared" si="18"/>
        <v>10.699393644233037</v>
      </c>
    </row>
    <row r="84" spans="2:31" s="42" customFormat="1" ht="12.75" customHeight="1" x14ac:dyDescent="0.2">
      <c r="B84" s="130"/>
      <c r="C84" s="7" t="s">
        <v>16</v>
      </c>
      <c r="D84" s="17">
        <f t="shared" si="15"/>
        <v>100</v>
      </c>
      <c r="E84" s="18"/>
      <c r="F84" s="18">
        <f t="shared" si="16"/>
        <v>8.494825275054998</v>
      </c>
      <c r="G84" s="18">
        <f t="shared" si="16"/>
        <v>37.164619429205921</v>
      </c>
      <c r="H84" s="18">
        <f t="shared" si="16"/>
        <v>35.715891213154372</v>
      </c>
      <c r="I84" s="18">
        <f t="shared" si="16"/>
        <v>11.9082089922899</v>
      </c>
      <c r="J84" s="18">
        <f t="shared" si="19"/>
        <v>5.3649186285015862</v>
      </c>
      <c r="L84" s="18">
        <f t="shared" si="12"/>
        <v>9.3011293200214187</v>
      </c>
      <c r="M84" s="18">
        <f t="shared" si="12"/>
        <v>22.483708537142114</v>
      </c>
      <c r="N84" s="18">
        <f t="shared" si="12"/>
        <v>32.873580964147308</v>
      </c>
      <c r="O84" s="18">
        <f t="shared" si="12"/>
        <v>20.539205841968059</v>
      </c>
      <c r="P84" s="18">
        <f t="shared" si="12"/>
        <v>6.5987638226906826</v>
      </c>
      <c r="Q84" s="18">
        <f t="shared" si="12"/>
        <v>8.203611514030424</v>
      </c>
      <c r="S84" s="18">
        <f t="shared" si="20"/>
        <v>6.665981468294004</v>
      </c>
      <c r="T84" s="18">
        <f t="shared" si="17"/>
        <v>19.420869182869001</v>
      </c>
      <c r="U84" s="18">
        <f t="shared" si="17"/>
        <v>35.587502038119283</v>
      </c>
      <c r="V84" s="18">
        <f t="shared" si="17"/>
        <v>22.169745926631524</v>
      </c>
      <c r="W84" s="18">
        <f t="shared" si="17"/>
        <v>8.7163114173049721</v>
      </c>
      <c r="X84" s="18">
        <f t="shared" si="17"/>
        <v>7.439589966781238</v>
      </c>
      <c r="Z84" s="18"/>
      <c r="AA84" s="18">
        <f t="shared" si="18"/>
        <v>11.279950647397644</v>
      </c>
      <c r="AB84" s="18">
        <f t="shared" si="18"/>
        <v>26.593683226937276</v>
      </c>
      <c r="AC84" s="18">
        <f t="shared" si="18"/>
        <v>32.361856462257229</v>
      </c>
      <c r="AD84" s="18">
        <f t="shared" si="18"/>
        <v>17.41552106313263</v>
      </c>
      <c r="AE84" s="18">
        <f t="shared" si="18"/>
        <v>10.399237324016241</v>
      </c>
    </row>
    <row r="85" spans="2:31" s="42" customFormat="1" ht="12.75" customHeight="1" x14ac:dyDescent="0.2">
      <c r="B85" s="125" t="s">
        <v>116</v>
      </c>
      <c r="C85" s="7" t="s">
        <v>115</v>
      </c>
      <c r="D85" s="17">
        <f t="shared" si="15"/>
        <v>100</v>
      </c>
      <c r="E85" s="18">
        <f>E39/$D39*100</f>
        <v>2.449364763184398</v>
      </c>
      <c r="F85" s="18">
        <f t="shared" si="16"/>
        <v>9.0096410031692642</v>
      </c>
      <c r="G85" s="18">
        <f t="shared" si="16"/>
        <v>31.261201116052561</v>
      </c>
      <c r="H85" s="18">
        <f t="shared" si="16"/>
        <v>35.590595127067921</v>
      </c>
      <c r="I85" s="18">
        <f t="shared" si="16"/>
        <v>15.430346540388104</v>
      </c>
      <c r="J85" s="18">
        <f t="shared" si="19"/>
        <v>6.258851450137751</v>
      </c>
      <c r="L85" s="18">
        <f t="shared" ref="L85:Q92" si="21">L39/$D39*100</f>
        <v>9.0694154363362394</v>
      </c>
      <c r="M85" s="18">
        <f t="shared" si="21"/>
        <v>18.568126460475678</v>
      </c>
      <c r="N85" s="18">
        <f t="shared" si="21"/>
        <v>32.418418566652207</v>
      </c>
      <c r="O85" s="18">
        <f t="shared" si="21"/>
        <v>20.430434818895836</v>
      </c>
      <c r="P85" s="18">
        <f t="shared" si="21"/>
        <v>9.2640676969990778</v>
      </c>
      <c r="Q85" s="18">
        <f t="shared" si="21"/>
        <v>10.249537020640975</v>
      </c>
      <c r="S85" s="18">
        <f t="shared" si="20"/>
        <v>8.0041887602732498</v>
      </c>
      <c r="T85" s="18">
        <f t="shared" si="17"/>
        <v>15.897729438159351</v>
      </c>
      <c r="U85" s="18">
        <f t="shared" si="17"/>
        <v>33.670561592758055</v>
      </c>
      <c r="V85" s="18">
        <f t="shared" si="17"/>
        <v>18.779764949626482</v>
      </c>
      <c r="W85" s="18">
        <f t="shared" si="17"/>
        <v>11.53539070523845</v>
      </c>
      <c r="X85" s="18">
        <f t="shared" si="17"/>
        <v>12.112364553944428</v>
      </c>
      <c r="Z85" s="18">
        <f>Z39/$D39*100</f>
        <v>1.8940066785879444</v>
      </c>
      <c r="AA85" s="18">
        <f t="shared" si="18"/>
        <v>7.8156770416443786</v>
      </c>
      <c r="AB85" s="18">
        <f t="shared" si="18"/>
        <v>26.512293636921846</v>
      </c>
      <c r="AC85" s="18">
        <f t="shared" si="18"/>
        <v>33.585467322800419</v>
      </c>
      <c r="AD85" s="18">
        <f t="shared" si="18"/>
        <v>19.005554324667585</v>
      </c>
      <c r="AE85" s="18">
        <f t="shared" si="18"/>
        <v>11.187000995377856</v>
      </c>
    </row>
    <row r="86" spans="2:31" s="42" customFormat="1" ht="12.75" customHeight="1" x14ac:dyDescent="0.2">
      <c r="B86" s="129" t="s">
        <v>84</v>
      </c>
      <c r="C86" s="7" t="s">
        <v>17</v>
      </c>
      <c r="D86" s="17">
        <f t="shared" si="15"/>
        <v>100</v>
      </c>
      <c r="E86" s="18"/>
      <c r="F86" s="18">
        <f t="shared" si="16"/>
        <v>6.7227843110793621</v>
      </c>
      <c r="G86" s="18">
        <f t="shared" si="16"/>
        <v>30.702896465736345</v>
      </c>
      <c r="H86" s="18">
        <f t="shared" si="16"/>
        <v>41.299004536178025</v>
      </c>
      <c r="I86" s="18">
        <f t="shared" si="16"/>
        <v>14.336604652287882</v>
      </c>
      <c r="J86" s="18">
        <f t="shared" si="19"/>
        <v>5.2559955083816803</v>
      </c>
      <c r="L86" s="18">
        <f t="shared" si="21"/>
        <v>7.573564891026054</v>
      </c>
      <c r="M86" s="18">
        <f t="shared" si="21"/>
        <v>15.002195095970993</v>
      </c>
      <c r="N86" s="18">
        <f t="shared" si="21"/>
        <v>41.651824040937221</v>
      </c>
      <c r="O86" s="18">
        <f t="shared" si="21"/>
        <v>22.898284196709458</v>
      </c>
      <c r="P86" s="18">
        <f t="shared" si="21"/>
        <v>6.4047383517746841</v>
      </c>
      <c r="Q86" s="18">
        <f t="shared" si="21"/>
        <v>6.4693934235815886</v>
      </c>
      <c r="S86" s="18">
        <f t="shared" si="20"/>
        <v>6.0352206278335174</v>
      </c>
      <c r="T86" s="18">
        <f t="shared" si="17"/>
        <v>11.81204694980328</v>
      </c>
      <c r="U86" s="18">
        <f t="shared" si="17"/>
        <v>36.640910095913711</v>
      </c>
      <c r="V86" s="18">
        <f t="shared" si="17"/>
        <v>26.186762881680398</v>
      </c>
      <c r="W86" s="18">
        <f t="shared" si="17"/>
        <v>6.6465352282666386</v>
      </c>
      <c r="X86" s="18">
        <f t="shared" si="17"/>
        <v>12.678524216502451</v>
      </c>
      <c r="Z86" s="18">
        <f>Z40/$D40*100</f>
        <v>2.7520710714572152</v>
      </c>
      <c r="AA86" s="18">
        <f t="shared" si="18"/>
        <v>6.9122118631516267</v>
      </c>
      <c r="AB86" s="18">
        <f t="shared" si="18"/>
        <v>25.370765395696559</v>
      </c>
      <c r="AC86" s="18">
        <f t="shared" si="18"/>
        <v>34.997651066950326</v>
      </c>
      <c r="AD86" s="18">
        <f t="shared" si="18"/>
        <v>19.457365698108418</v>
      </c>
      <c r="AE86" s="18">
        <f t="shared" si="18"/>
        <v>10.509934904635863</v>
      </c>
    </row>
    <row r="87" spans="2:31" s="42" customFormat="1" ht="12.75" customHeight="1" x14ac:dyDescent="0.2">
      <c r="B87" s="130"/>
      <c r="C87" s="7" t="s">
        <v>18</v>
      </c>
      <c r="D87" s="17">
        <f t="shared" si="15"/>
        <v>100</v>
      </c>
      <c r="E87" s="18">
        <f>E41/$D41*100</f>
        <v>3.4150961345221988</v>
      </c>
      <c r="F87" s="18">
        <f t="shared" si="16"/>
        <v>6.7317681854640528</v>
      </c>
      <c r="G87" s="18">
        <f t="shared" si="16"/>
        <v>31.96150144585237</v>
      </c>
      <c r="H87" s="18">
        <f t="shared" si="16"/>
        <v>34.709629176410353</v>
      </c>
      <c r="I87" s="18">
        <f t="shared" si="16"/>
        <v>19.291034450523551</v>
      </c>
      <c r="J87" s="18">
        <f t="shared" si="19"/>
        <v>3.890970607227457</v>
      </c>
      <c r="L87" s="18">
        <f t="shared" si="21"/>
        <v>11.075450399327268</v>
      </c>
      <c r="M87" s="18">
        <f t="shared" si="21"/>
        <v>17.936914950205946</v>
      </c>
      <c r="N87" s="18">
        <f t="shared" si="21"/>
        <v>29.44971620370524</v>
      </c>
      <c r="O87" s="18">
        <f t="shared" si="21"/>
        <v>19.595326828507396</v>
      </c>
      <c r="P87" s="18">
        <f t="shared" si="21"/>
        <v>14.024752914137494</v>
      </c>
      <c r="Q87" s="18">
        <f t="shared" si="21"/>
        <v>7.917838704116642</v>
      </c>
      <c r="S87" s="18">
        <f t="shared" si="20"/>
        <v>9.7712724019807489</v>
      </c>
      <c r="T87" s="18">
        <f t="shared" si="17"/>
        <v>15.865642100360924</v>
      </c>
      <c r="U87" s="18">
        <f t="shared" si="17"/>
        <v>28.642987139899034</v>
      </c>
      <c r="V87" s="18">
        <f t="shared" si="17"/>
        <v>19.067485336184856</v>
      </c>
      <c r="W87" s="18">
        <f t="shared" si="17"/>
        <v>16.919998433413998</v>
      </c>
      <c r="X87" s="18">
        <f t="shared" si="17"/>
        <v>9.7326145881604198</v>
      </c>
      <c r="Z87" s="18">
        <f>Z41/$D41*100</f>
        <v>2.0360808633268332</v>
      </c>
      <c r="AA87" s="18">
        <f t="shared" si="18"/>
        <v>6.3910947988834153</v>
      </c>
      <c r="AB87" s="18">
        <f t="shared" si="18"/>
        <v>29.368936136279899</v>
      </c>
      <c r="AC87" s="18">
        <f t="shared" si="18"/>
        <v>31.49233107649486</v>
      </c>
      <c r="AD87" s="18">
        <f t="shared" si="18"/>
        <v>22.400161323874229</v>
      </c>
      <c r="AE87" s="18">
        <f t="shared" si="18"/>
        <v>8.3113958011407529</v>
      </c>
    </row>
    <row r="88" spans="2:31" s="42" customFormat="1" ht="12.75" customHeight="1" x14ac:dyDescent="0.2">
      <c r="B88" s="131"/>
      <c r="C88" s="7" t="s">
        <v>19</v>
      </c>
      <c r="D88" s="17">
        <f t="shared" si="15"/>
        <v>100</v>
      </c>
      <c r="E88" s="18"/>
      <c r="F88" s="18">
        <f t="shared" si="16"/>
        <v>10.684786875616663</v>
      </c>
      <c r="G88" s="18">
        <f t="shared" si="16"/>
        <v>30.063466852071976</v>
      </c>
      <c r="H88" s="18">
        <f t="shared" si="16"/>
        <v>33.746780137063062</v>
      </c>
      <c r="I88" s="18">
        <f t="shared" si="16"/>
        <v>15.814965650347606</v>
      </c>
      <c r="J88" s="18">
        <f t="shared" si="19"/>
        <v>7.891339590841369</v>
      </c>
      <c r="L88" s="18">
        <f t="shared" si="21"/>
        <v>8.6723536498519973</v>
      </c>
      <c r="M88" s="18">
        <f t="shared" si="21"/>
        <v>18.495725306956821</v>
      </c>
      <c r="N88" s="18">
        <f t="shared" si="21"/>
        <v>32.579980334992364</v>
      </c>
      <c r="O88" s="18">
        <f t="shared" si="21"/>
        <v>18.482683403867366</v>
      </c>
      <c r="P88" s="18">
        <f t="shared" si="21"/>
        <v>9.2729806466276674</v>
      </c>
      <c r="Q88" s="18">
        <f t="shared" si="21"/>
        <v>12.496276657703749</v>
      </c>
      <c r="S88" s="18">
        <f t="shared" si="20"/>
        <v>7.7542465402519491</v>
      </c>
      <c r="T88" s="18">
        <f t="shared" si="17"/>
        <v>16.537239124427614</v>
      </c>
      <c r="U88" s="18">
        <f t="shared" si="17"/>
        <v>35.64328916737022</v>
      </c>
      <c r="V88" s="18">
        <f t="shared" si="17"/>
        <v>15.726843531155458</v>
      </c>
      <c r="W88" s="18">
        <f t="shared" si="17"/>
        <v>11.291185572135161</v>
      </c>
      <c r="X88" s="18">
        <f t="shared" si="17"/>
        <v>13.047196064659591</v>
      </c>
      <c r="Z88" s="18"/>
      <c r="AA88" s="18">
        <f t="shared" si="18"/>
        <v>7.9820203219660586</v>
      </c>
      <c r="AB88" s="18">
        <f t="shared" si="18"/>
        <v>25.005574605632635</v>
      </c>
      <c r="AC88" s="18">
        <f t="shared" si="18"/>
        <v>32.985451245408285</v>
      </c>
      <c r="AD88" s="18">
        <f t="shared" si="18"/>
        <v>19.276669182797583</v>
      </c>
      <c r="AE88" s="18">
        <f t="shared" si="18"/>
        <v>12.648791384607977</v>
      </c>
    </row>
    <row r="89" spans="2:31" s="42" customFormat="1" ht="12.75" customHeight="1" x14ac:dyDescent="0.2">
      <c r="B89" s="129" t="s">
        <v>83</v>
      </c>
      <c r="C89" s="7" t="s">
        <v>20</v>
      </c>
      <c r="D89" s="17">
        <f t="shared" si="15"/>
        <v>100</v>
      </c>
      <c r="E89" s="18"/>
      <c r="F89" s="18">
        <f t="shared" si="16"/>
        <v>5.837570699533889</v>
      </c>
      <c r="G89" s="18">
        <f t="shared" si="16"/>
        <v>37.082706282092786</v>
      </c>
      <c r="H89" s="18">
        <f t="shared" si="16"/>
        <v>40.227953194210855</v>
      </c>
      <c r="I89" s="18">
        <f t="shared" si="16"/>
        <v>10.063031480209393</v>
      </c>
      <c r="J89" s="18">
        <f t="shared" si="19"/>
        <v>4.0297905267230423</v>
      </c>
      <c r="L89" s="18">
        <f t="shared" si="21"/>
        <v>10.291545270072881</v>
      </c>
      <c r="M89" s="18">
        <f t="shared" si="21"/>
        <v>17.462600637447263</v>
      </c>
      <c r="N89" s="18">
        <f t="shared" si="21"/>
        <v>39.254876261011226</v>
      </c>
      <c r="O89" s="18">
        <f t="shared" si="21"/>
        <v>20.841067184625466</v>
      </c>
      <c r="P89" s="18">
        <f t="shared" si="21"/>
        <v>5.7909965179903828</v>
      </c>
      <c r="Q89" s="18">
        <f t="shared" si="21"/>
        <v>6.3589141288527786</v>
      </c>
      <c r="S89" s="18">
        <f t="shared" si="20"/>
        <v>6.2651814829728956</v>
      </c>
      <c r="T89" s="18">
        <f t="shared" si="17"/>
        <v>15.084292004537408</v>
      </c>
      <c r="U89" s="18">
        <f t="shared" si="17"/>
        <v>39.484819175003231</v>
      </c>
      <c r="V89" s="18">
        <f t="shared" si="17"/>
        <v>21.400412682621269</v>
      </c>
      <c r="W89" s="18">
        <f t="shared" si="17"/>
        <v>5.7577042423668203</v>
      </c>
      <c r="X89" s="18">
        <f t="shared" si="17"/>
        <v>12.007590412498388</v>
      </c>
      <c r="Z89" s="18"/>
      <c r="AA89" s="18">
        <f t="shared" si="18"/>
        <v>6.4940216289909554</v>
      </c>
      <c r="AB89" s="18">
        <f t="shared" si="18"/>
        <v>30.390754909159828</v>
      </c>
      <c r="AC89" s="18">
        <f t="shared" si="18"/>
        <v>37.91788063260455</v>
      </c>
      <c r="AD89" s="18">
        <f t="shared" si="18"/>
        <v>14.70726379315337</v>
      </c>
      <c r="AE89" s="18">
        <f t="shared" si="18"/>
        <v>8.1293594207704647</v>
      </c>
    </row>
    <row r="90" spans="2:31" s="42" customFormat="1" ht="12.75" customHeight="1" x14ac:dyDescent="0.2">
      <c r="B90" s="130"/>
      <c r="C90" s="7" t="s">
        <v>21</v>
      </c>
      <c r="D90" s="17">
        <f t="shared" si="15"/>
        <v>100</v>
      </c>
      <c r="E90" s="18"/>
      <c r="F90" s="18">
        <f t="shared" si="16"/>
        <v>10.646332137364464</v>
      </c>
      <c r="G90" s="18">
        <f t="shared" si="16"/>
        <v>30.485007068642243</v>
      </c>
      <c r="H90" s="18">
        <f t="shared" si="16"/>
        <v>35.801445325191459</v>
      </c>
      <c r="I90" s="18">
        <f t="shared" si="16"/>
        <v>13.773384262350538</v>
      </c>
      <c r="J90" s="18">
        <f t="shared" si="19"/>
        <v>7.2785556864140259</v>
      </c>
      <c r="L90" s="18">
        <f t="shared" si="21"/>
        <v>9.4341734728509365</v>
      </c>
      <c r="M90" s="18">
        <f t="shared" si="21"/>
        <v>21.171524750732456</v>
      </c>
      <c r="N90" s="18">
        <f t="shared" si="21"/>
        <v>31.915778917248065</v>
      </c>
      <c r="O90" s="18">
        <f t="shared" si="21"/>
        <v>17.600693755151671</v>
      </c>
      <c r="P90" s="18">
        <f t="shared" si="21"/>
        <v>8.0603052103118156</v>
      </c>
      <c r="Q90" s="18">
        <f t="shared" si="21"/>
        <v>11.817523893704996</v>
      </c>
      <c r="S90" s="18">
        <f t="shared" si="20"/>
        <v>7.3117930526352986</v>
      </c>
      <c r="T90" s="18">
        <f t="shared" si="17"/>
        <v>17.728493459979621</v>
      </c>
      <c r="U90" s="18">
        <f t="shared" si="17"/>
        <v>36.207829404126521</v>
      </c>
      <c r="V90" s="18">
        <f t="shared" si="17"/>
        <v>17.051364933608564</v>
      </c>
      <c r="W90" s="18">
        <f t="shared" si="17"/>
        <v>9.3601330604733821</v>
      </c>
      <c r="X90" s="18">
        <f t="shared" si="17"/>
        <v>12.340386089176581</v>
      </c>
      <c r="Z90" s="18">
        <f>Z44/$D44*100</f>
        <v>2.3654711768140553</v>
      </c>
      <c r="AA90" s="18">
        <f t="shared" si="18"/>
        <v>8.1066853742424421</v>
      </c>
      <c r="AB90" s="18">
        <f t="shared" si="18"/>
        <v>26.684513256990272</v>
      </c>
      <c r="AC90" s="18">
        <f t="shared" si="18"/>
        <v>33.695814625405639</v>
      </c>
      <c r="AD90" s="18">
        <f t="shared" si="18"/>
        <v>17.202267470569176</v>
      </c>
      <c r="AE90" s="18">
        <f t="shared" si="18"/>
        <v>11.945248095978382</v>
      </c>
    </row>
    <row r="91" spans="2:31" s="42" customFormat="1" ht="12.75" customHeight="1" x14ac:dyDescent="0.2">
      <c r="B91" s="130"/>
      <c r="C91" s="7" t="s">
        <v>22</v>
      </c>
      <c r="D91" s="17">
        <f t="shared" si="15"/>
        <v>100</v>
      </c>
      <c r="E91" s="18"/>
      <c r="F91" s="18">
        <f t="shared" si="16"/>
        <v>8.0971930777594263</v>
      </c>
      <c r="G91" s="18">
        <f t="shared" si="16"/>
        <v>32.330888002736977</v>
      </c>
      <c r="H91" s="18">
        <f t="shared" si="16"/>
        <v>34.546363932815915</v>
      </c>
      <c r="I91" s="18">
        <f t="shared" si="16"/>
        <v>17.498760108421401</v>
      </c>
      <c r="J91" s="18">
        <f t="shared" si="19"/>
        <v>5.9022765130483057</v>
      </c>
      <c r="L91" s="18">
        <f t="shared" si="21"/>
        <v>8.2256490501909703</v>
      </c>
      <c r="M91" s="18">
        <f t="shared" si="21"/>
        <v>12.195349224777319</v>
      </c>
      <c r="N91" s="18">
        <f t="shared" si="21"/>
        <v>39.628100630321626</v>
      </c>
      <c r="O91" s="18">
        <f t="shared" si="21"/>
        <v>18.096924668273914</v>
      </c>
      <c r="P91" s="18">
        <f t="shared" si="21"/>
        <v>13.046964448963335</v>
      </c>
      <c r="Q91" s="18">
        <f t="shared" si="21"/>
        <v>8.8070119774728308</v>
      </c>
      <c r="S91" s="18">
        <f t="shared" si="20"/>
        <v>7.5755813068417153</v>
      </c>
      <c r="T91" s="18">
        <f t="shared" si="17"/>
        <v>13.595553376230773</v>
      </c>
      <c r="U91" s="18">
        <f t="shared" si="17"/>
        <v>32.472315764930983</v>
      </c>
      <c r="V91" s="18">
        <f t="shared" si="17"/>
        <v>21.490818392539662</v>
      </c>
      <c r="W91" s="18">
        <f t="shared" si="17"/>
        <v>12.199832063796528</v>
      </c>
      <c r="X91" s="18">
        <f t="shared" si="17"/>
        <v>12.665899095660338</v>
      </c>
      <c r="Z91" s="18"/>
      <c r="AA91" s="18">
        <f t="shared" si="18"/>
        <v>8.7135373726156597</v>
      </c>
      <c r="AB91" s="18">
        <f t="shared" si="18"/>
        <v>22.347561439732459</v>
      </c>
      <c r="AC91" s="18">
        <f t="shared" si="18"/>
        <v>31.914076114520313</v>
      </c>
      <c r="AD91" s="18">
        <f t="shared" si="18"/>
        <v>23.832667116953626</v>
      </c>
      <c r="AE91" s="18">
        <f t="shared" si="18"/>
        <v>10.253114150948687</v>
      </c>
    </row>
    <row r="92" spans="2:31" s="42" customFormat="1" ht="12.75" customHeight="1" x14ac:dyDescent="0.2">
      <c r="B92" s="131"/>
      <c r="C92" s="7" t="s">
        <v>23</v>
      </c>
      <c r="D92" s="17">
        <f t="shared" si="15"/>
        <v>100</v>
      </c>
      <c r="E92" s="18"/>
      <c r="F92" s="18">
        <f t="shared" si="16"/>
        <v>6.4752727927952876</v>
      </c>
      <c r="G92" s="18">
        <f t="shared" si="16"/>
        <v>27.53156607220691</v>
      </c>
      <c r="H92" s="18">
        <f t="shared" si="16"/>
        <v>30.971193284058646</v>
      </c>
      <c r="I92" s="18">
        <f t="shared" si="16"/>
        <v>26.87706899655381</v>
      </c>
      <c r="J92" s="18">
        <f t="shared" si="19"/>
        <v>5.0873409580082392</v>
      </c>
      <c r="L92" s="18">
        <f t="shared" si="21"/>
        <v>8.8797190552108471</v>
      </c>
      <c r="M92" s="18">
        <f t="shared" si="21"/>
        <v>12.43719599342128</v>
      </c>
      <c r="N92" s="18">
        <f t="shared" si="21"/>
        <v>28.719252478560701</v>
      </c>
      <c r="O92" s="18">
        <f t="shared" si="21"/>
        <v>23.948898211153534</v>
      </c>
      <c r="P92" s="18">
        <f t="shared" si="21"/>
        <v>17.08880388689737</v>
      </c>
      <c r="Q92" s="18">
        <f t="shared" si="21"/>
        <v>8.9261303747562728</v>
      </c>
      <c r="S92" s="18">
        <f t="shared" si="20"/>
        <v>11.448647630518739</v>
      </c>
      <c r="T92" s="18">
        <f t="shared" si="17"/>
        <v>11.882663644555121</v>
      </c>
      <c r="U92" s="18">
        <f t="shared" si="17"/>
        <v>24.715286438429036</v>
      </c>
      <c r="V92" s="18">
        <f t="shared" si="17"/>
        <v>17.86381382641115</v>
      </c>
      <c r="W92" s="18">
        <f t="shared" si="17"/>
        <v>23.431724836083635</v>
      </c>
      <c r="X92" s="18">
        <f t="shared" si="17"/>
        <v>10.657863624002317</v>
      </c>
      <c r="Z92" s="18"/>
      <c r="AA92" s="18">
        <f t="shared" si="18"/>
        <v>5.1768691807380041</v>
      </c>
      <c r="AB92" s="18">
        <f t="shared" si="18"/>
        <v>25.764804152814435</v>
      </c>
      <c r="AC92" s="18">
        <f t="shared" si="18"/>
        <v>28.450571935787938</v>
      </c>
      <c r="AD92" s="18">
        <f t="shared" si="18"/>
        <v>28.975515556457658</v>
      </c>
      <c r="AE92" s="18">
        <f t="shared" si="18"/>
        <v>10.418106433399807</v>
      </c>
    </row>
    <row r="96" spans="2:31" s="42" customFormat="1" ht="12.75" customHeight="1" x14ac:dyDescent="0.2">
      <c r="B96" s="177" t="s">
        <v>86</v>
      </c>
      <c r="C96" s="178"/>
      <c r="D96" s="171" t="s">
        <v>125</v>
      </c>
      <c r="E96" s="172"/>
      <c r="F96" s="172"/>
      <c r="G96" s="172"/>
      <c r="H96" s="172"/>
      <c r="I96" s="172"/>
      <c r="J96" s="173"/>
      <c r="L96" s="174" t="s">
        <v>95</v>
      </c>
      <c r="M96" s="174"/>
      <c r="N96" s="174"/>
      <c r="O96" s="174"/>
      <c r="P96" s="174"/>
      <c r="Q96" s="174"/>
      <c r="S96" s="174" t="s">
        <v>96</v>
      </c>
      <c r="T96" s="174"/>
      <c r="U96" s="174"/>
      <c r="V96" s="174"/>
      <c r="W96" s="174"/>
      <c r="X96" s="174"/>
      <c r="Z96" s="174" t="s">
        <v>126</v>
      </c>
      <c r="AA96" s="174"/>
      <c r="AB96" s="174"/>
      <c r="AC96" s="174"/>
      <c r="AD96" s="174"/>
      <c r="AE96" s="174"/>
    </row>
    <row r="97" spans="2:31" s="42" customFormat="1" ht="44.1" customHeight="1" x14ac:dyDescent="0.2">
      <c r="B97" s="179"/>
      <c r="C97" s="180"/>
      <c r="D97" s="102" t="s">
        <v>25</v>
      </c>
      <c r="E97" s="110" t="s">
        <v>63</v>
      </c>
      <c r="F97" s="110" t="s">
        <v>64</v>
      </c>
      <c r="G97" s="110" t="s">
        <v>65</v>
      </c>
      <c r="H97" s="110" t="s">
        <v>66</v>
      </c>
      <c r="I97" s="110" t="s">
        <v>67</v>
      </c>
      <c r="J97" s="110" t="s">
        <v>24</v>
      </c>
      <c r="L97" s="110" t="s">
        <v>63</v>
      </c>
      <c r="M97" s="110" t="s">
        <v>64</v>
      </c>
      <c r="N97" s="110" t="s">
        <v>65</v>
      </c>
      <c r="O97" s="110" t="s">
        <v>66</v>
      </c>
      <c r="P97" s="110" t="s">
        <v>67</v>
      </c>
      <c r="Q97" s="110" t="s">
        <v>24</v>
      </c>
      <c r="S97" s="110" t="s">
        <v>63</v>
      </c>
      <c r="T97" s="110" t="s">
        <v>64</v>
      </c>
      <c r="U97" s="110" t="s">
        <v>65</v>
      </c>
      <c r="V97" s="110" t="s">
        <v>66</v>
      </c>
      <c r="W97" s="110" t="s">
        <v>67</v>
      </c>
      <c r="X97" s="110" t="s">
        <v>24</v>
      </c>
      <c r="Z97" s="110" t="s">
        <v>63</v>
      </c>
      <c r="AA97" s="110" t="s">
        <v>64</v>
      </c>
      <c r="AB97" s="110" t="s">
        <v>65</v>
      </c>
      <c r="AC97" s="110" t="s">
        <v>66</v>
      </c>
      <c r="AD97" s="110" t="s">
        <v>67</v>
      </c>
      <c r="AE97" s="110" t="s">
        <v>24</v>
      </c>
    </row>
    <row r="98" spans="2:31" s="42" customFormat="1" ht="12.75" customHeight="1" x14ac:dyDescent="0.2">
      <c r="B98" s="129" t="s">
        <v>80</v>
      </c>
      <c r="C98" s="21" t="s">
        <v>25</v>
      </c>
      <c r="D98" s="40">
        <f>E98+F98+G98+H98+I98+J98</f>
        <v>1067</v>
      </c>
      <c r="E98" s="40">
        <f>E99+E100</f>
        <v>27</v>
      </c>
      <c r="F98" s="40">
        <f t="shared" ref="F98:AE98" si="22">F99+F100</f>
        <v>76</v>
      </c>
      <c r="G98" s="40">
        <f t="shared" si="22"/>
        <v>326</v>
      </c>
      <c r="H98" s="40">
        <f t="shared" si="22"/>
        <v>399</v>
      </c>
      <c r="I98" s="40">
        <f t="shared" si="22"/>
        <v>180</v>
      </c>
      <c r="J98" s="40">
        <f t="shared" si="22"/>
        <v>59</v>
      </c>
      <c r="L98" s="40">
        <f t="shared" si="22"/>
        <v>96</v>
      </c>
      <c r="M98" s="40">
        <f t="shared" si="22"/>
        <v>186</v>
      </c>
      <c r="N98" s="40">
        <f t="shared" si="22"/>
        <v>370</v>
      </c>
      <c r="O98" s="40">
        <f t="shared" si="22"/>
        <v>196</v>
      </c>
      <c r="P98" s="40">
        <f t="shared" si="22"/>
        <v>119</v>
      </c>
      <c r="Q98" s="40">
        <f t="shared" si="22"/>
        <v>100</v>
      </c>
      <c r="S98" s="40">
        <f t="shared" si="22"/>
        <v>84</v>
      </c>
      <c r="T98" s="40">
        <f t="shared" si="22"/>
        <v>158</v>
      </c>
      <c r="U98" s="40">
        <f t="shared" si="22"/>
        <v>354</v>
      </c>
      <c r="V98" s="40">
        <f t="shared" si="22"/>
        <v>211</v>
      </c>
      <c r="W98" s="40">
        <f t="shared" si="22"/>
        <v>130</v>
      </c>
      <c r="X98" s="40">
        <f t="shared" si="22"/>
        <v>130</v>
      </c>
      <c r="Z98" s="40">
        <f t="shared" si="22"/>
        <v>27</v>
      </c>
      <c r="AA98" s="40">
        <f t="shared" si="22"/>
        <v>74</v>
      </c>
      <c r="AB98" s="40">
        <f t="shared" si="22"/>
        <v>284</v>
      </c>
      <c r="AC98" s="40">
        <f t="shared" si="22"/>
        <v>341</v>
      </c>
      <c r="AD98" s="40">
        <f t="shared" si="22"/>
        <v>233</v>
      </c>
      <c r="AE98" s="40">
        <f t="shared" si="22"/>
        <v>108</v>
      </c>
    </row>
    <row r="99" spans="2:31" s="42" customFormat="1" ht="12.75" customHeight="1" x14ac:dyDescent="0.2">
      <c r="B99" s="130"/>
      <c r="C99" s="7" t="s">
        <v>8</v>
      </c>
      <c r="D99" s="3">
        <f>E99+F99+G99+H99+I99+J99</f>
        <v>530</v>
      </c>
      <c r="E99" s="5">
        <v>11</v>
      </c>
      <c r="F99" s="5">
        <v>31</v>
      </c>
      <c r="G99" s="5">
        <v>158</v>
      </c>
      <c r="H99" s="5">
        <v>208</v>
      </c>
      <c r="I99" s="5">
        <v>100</v>
      </c>
      <c r="J99" s="5">
        <v>22</v>
      </c>
      <c r="L99" s="5">
        <v>44</v>
      </c>
      <c r="M99" s="5">
        <v>92</v>
      </c>
      <c r="N99" s="5">
        <v>194</v>
      </c>
      <c r="O99" s="5">
        <v>99</v>
      </c>
      <c r="P99" s="5">
        <v>61</v>
      </c>
      <c r="Q99" s="5">
        <v>40</v>
      </c>
      <c r="S99" s="5">
        <v>39</v>
      </c>
      <c r="T99" s="5">
        <v>72</v>
      </c>
      <c r="U99" s="5">
        <v>180</v>
      </c>
      <c r="V99" s="5">
        <v>122</v>
      </c>
      <c r="W99" s="5">
        <v>65</v>
      </c>
      <c r="X99" s="5">
        <v>52</v>
      </c>
      <c r="Z99" s="5">
        <v>14</v>
      </c>
      <c r="AA99" s="5">
        <v>30</v>
      </c>
      <c r="AB99" s="5">
        <v>131</v>
      </c>
      <c r="AC99" s="5">
        <v>178</v>
      </c>
      <c r="AD99" s="5">
        <v>131</v>
      </c>
      <c r="AE99" s="5">
        <v>46</v>
      </c>
    </row>
    <row r="100" spans="2:31" s="42" customFormat="1" ht="12.75" customHeight="1" x14ac:dyDescent="0.2">
      <c r="B100" s="131"/>
      <c r="C100" s="7" t="s">
        <v>9</v>
      </c>
      <c r="D100" s="3">
        <f t="shared" ref="D100:D115" si="23">E100+F100+G100+H100+I100+J100</f>
        <v>537</v>
      </c>
      <c r="E100" s="5">
        <v>16</v>
      </c>
      <c r="F100" s="5">
        <v>45</v>
      </c>
      <c r="G100" s="5">
        <v>168</v>
      </c>
      <c r="H100" s="5">
        <v>191</v>
      </c>
      <c r="I100" s="5">
        <v>80</v>
      </c>
      <c r="J100" s="5">
        <v>37</v>
      </c>
      <c r="L100" s="5">
        <v>52</v>
      </c>
      <c r="M100" s="5">
        <v>94</v>
      </c>
      <c r="N100" s="5">
        <v>176</v>
      </c>
      <c r="O100" s="5">
        <v>97</v>
      </c>
      <c r="P100" s="5">
        <v>58</v>
      </c>
      <c r="Q100" s="5">
        <v>60</v>
      </c>
      <c r="S100" s="5">
        <v>45</v>
      </c>
      <c r="T100" s="5">
        <v>86</v>
      </c>
      <c r="U100" s="5">
        <v>174</v>
      </c>
      <c r="V100" s="5">
        <v>89</v>
      </c>
      <c r="W100" s="5">
        <v>65</v>
      </c>
      <c r="X100" s="5">
        <v>78</v>
      </c>
      <c r="Z100" s="5">
        <v>13</v>
      </c>
      <c r="AA100" s="5">
        <v>44</v>
      </c>
      <c r="AB100" s="5">
        <v>153</v>
      </c>
      <c r="AC100" s="5">
        <v>163</v>
      </c>
      <c r="AD100" s="5">
        <v>102</v>
      </c>
      <c r="AE100" s="5">
        <v>62</v>
      </c>
    </row>
    <row r="101" spans="2:31" s="42" customFormat="1" ht="12.75" customHeight="1" x14ac:dyDescent="0.2">
      <c r="B101" s="129" t="s">
        <v>81</v>
      </c>
      <c r="C101" s="7" t="s">
        <v>10</v>
      </c>
      <c r="D101" s="3">
        <f t="shared" si="23"/>
        <v>180</v>
      </c>
      <c r="E101" s="5">
        <v>3</v>
      </c>
      <c r="F101" s="5">
        <v>18</v>
      </c>
      <c r="G101" s="5">
        <v>70</v>
      </c>
      <c r="H101" s="5">
        <v>55</v>
      </c>
      <c r="I101" s="5">
        <v>25</v>
      </c>
      <c r="J101" s="5">
        <v>9</v>
      </c>
      <c r="L101" s="5">
        <v>14</v>
      </c>
      <c r="M101" s="5">
        <v>36</v>
      </c>
      <c r="N101" s="5">
        <v>62</v>
      </c>
      <c r="O101" s="5">
        <v>32</v>
      </c>
      <c r="P101" s="5">
        <v>17</v>
      </c>
      <c r="Q101" s="5">
        <v>19</v>
      </c>
      <c r="S101" s="5">
        <v>9</v>
      </c>
      <c r="T101" s="5">
        <v>26</v>
      </c>
      <c r="U101" s="5">
        <v>64</v>
      </c>
      <c r="V101" s="5">
        <v>42</v>
      </c>
      <c r="W101" s="5">
        <v>21</v>
      </c>
      <c r="X101" s="5">
        <v>18</v>
      </c>
      <c r="Z101" s="5">
        <v>5</v>
      </c>
      <c r="AA101" s="5">
        <v>13</v>
      </c>
      <c r="AB101" s="5">
        <v>49</v>
      </c>
      <c r="AC101" s="5">
        <v>67</v>
      </c>
      <c r="AD101" s="5">
        <v>29</v>
      </c>
      <c r="AE101" s="5">
        <v>17</v>
      </c>
    </row>
    <row r="102" spans="2:31" s="42" customFormat="1" ht="12.75" customHeight="1" x14ac:dyDescent="0.2">
      <c r="B102" s="130"/>
      <c r="C102" s="7" t="s">
        <v>11</v>
      </c>
      <c r="D102" s="3">
        <f t="shared" si="23"/>
        <v>262</v>
      </c>
      <c r="E102" s="5">
        <v>8</v>
      </c>
      <c r="F102" s="5">
        <v>15</v>
      </c>
      <c r="G102" s="5">
        <v>70</v>
      </c>
      <c r="H102" s="5">
        <v>91</v>
      </c>
      <c r="I102" s="5">
        <v>64</v>
      </c>
      <c r="J102" s="5">
        <v>14</v>
      </c>
      <c r="L102" s="5">
        <v>24</v>
      </c>
      <c r="M102" s="5">
        <v>40</v>
      </c>
      <c r="N102" s="5">
        <v>87</v>
      </c>
      <c r="O102" s="5">
        <v>51</v>
      </c>
      <c r="P102" s="5">
        <v>31</v>
      </c>
      <c r="Q102" s="5">
        <v>29</v>
      </c>
      <c r="S102" s="5">
        <v>15</v>
      </c>
      <c r="T102" s="5">
        <v>45</v>
      </c>
      <c r="U102" s="5">
        <v>80</v>
      </c>
      <c r="V102" s="5">
        <v>48</v>
      </c>
      <c r="W102" s="5">
        <v>42</v>
      </c>
      <c r="X102" s="5">
        <v>32</v>
      </c>
      <c r="Z102" s="5">
        <v>6</v>
      </c>
      <c r="AA102" s="5">
        <v>14</v>
      </c>
      <c r="AB102" s="5">
        <v>70</v>
      </c>
      <c r="AC102" s="5">
        <v>79</v>
      </c>
      <c r="AD102" s="5">
        <v>67</v>
      </c>
      <c r="AE102" s="5">
        <v>26</v>
      </c>
    </row>
    <row r="103" spans="2:31" s="42" customFormat="1" ht="12.75" customHeight="1" x14ac:dyDescent="0.2">
      <c r="B103" s="130"/>
      <c r="C103" s="7" t="s">
        <v>12</v>
      </c>
      <c r="D103" s="3">
        <f t="shared" si="23"/>
        <v>307</v>
      </c>
      <c r="E103" s="5">
        <v>7</v>
      </c>
      <c r="F103" s="5">
        <v>17</v>
      </c>
      <c r="G103" s="5">
        <v>97</v>
      </c>
      <c r="H103" s="5">
        <v>131</v>
      </c>
      <c r="I103" s="5">
        <v>40</v>
      </c>
      <c r="J103" s="5">
        <v>15</v>
      </c>
      <c r="L103" s="5">
        <v>36</v>
      </c>
      <c r="M103" s="5">
        <v>46</v>
      </c>
      <c r="N103" s="5">
        <v>119</v>
      </c>
      <c r="O103" s="5">
        <v>51</v>
      </c>
      <c r="P103" s="5">
        <v>36</v>
      </c>
      <c r="Q103" s="5">
        <v>19</v>
      </c>
      <c r="S103" s="5">
        <v>30</v>
      </c>
      <c r="T103" s="5">
        <v>43</v>
      </c>
      <c r="U103" s="5">
        <v>104</v>
      </c>
      <c r="V103" s="5">
        <v>65</v>
      </c>
      <c r="W103" s="5">
        <v>34</v>
      </c>
      <c r="X103" s="5">
        <v>31</v>
      </c>
      <c r="Z103" s="5">
        <v>10</v>
      </c>
      <c r="AA103" s="5">
        <v>29</v>
      </c>
      <c r="AB103" s="5">
        <v>78</v>
      </c>
      <c r="AC103" s="5">
        <v>93</v>
      </c>
      <c r="AD103" s="5">
        <v>68</v>
      </c>
      <c r="AE103" s="5">
        <v>29</v>
      </c>
    </row>
    <row r="104" spans="2:31" s="42" customFormat="1" ht="12.75" customHeight="1" x14ac:dyDescent="0.2">
      <c r="B104" s="131"/>
      <c r="C104" s="7" t="s">
        <v>13</v>
      </c>
      <c r="D104" s="3">
        <f t="shared" si="23"/>
        <v>318</v>
      </c>
      <c r="E104" s="5">
        <v>9</v>
      </c>
      <c r="F104" s="5">
        <v>26</v>
      </c>
      <c r="G104" s="5">
        <v>89</v>
      </c>
      <c r="H104" s="5">
        <v>122</v>
      </c>
      <c r="I104" s="5">
        <v>51</v>
      </c>
      <c r="J104" s="5">
        <v>21</v>
      </c>
      <c r="L104" s="5">
        <v>22</v>
      </c>
      <c r="M104" s="5">
        <v>64</v>
      </c>
      <c r="N104" s="5">
        <v>102</v>
      </c>
      <c r="O104" s="5">
        <v>62</v>
      </c>
      <c r="P104" s="5">
        <v>35</v>
      </c>
      <c r="Q104" s="5">
        <v>33</v>
      </c>
      <c r="S104" s="5">
        <v>30</v>
      </c>
      <c r="T104" s="5">
        <v>44</v>
      </c>
      <c r="U104" s="5">
        <v>106</v>
      </c>
      <c r="V104" s="5">
        <v>56</v>
      </c>
      <c r="W104" s="5">
        <v>33</v>
      </c>
      <c r="X104" s="5">
        <v>49</v>
      </c>
      <c r="Z104" s="5">
        <v>6</v>
      </c>
      <c r="AA104" s="5">
        <v>18</v>
      </c>
      <c r="AB104" s="5">
        <v>87</v>
      </c>
      <c r="AC104" s="5">
        <v>102</v>
      </c>
      <c r="AD104" s="5">
        <v>69</v>
      </c>
      <c r="AE104" s="5">
        <v>36</v>
      </c>
    </row>
    <row r="105" spans="2:31" s="42" customFormat="1" ht="12.75" customHeight="1" x14ac:dyDescent="0.2">
      <c r="B105" s="129" t="s">
        <v>82</v>
      </c>
      <c r="C105" s="7" t="s">
        <v>14</v>
      </c>
      <c r="D105" s="3">
        <f t="shared" si="23"/>
        <v>546</v>
      </c>
      <c r="E105" s="5">
        <v>20</v>
      </c>
      <c r="F105" s="5">
        <v>37</v>
      </c>
      <c r="G105" s="5">
        <v>149</v>
      </c>
      <c r="H105" s="5">
        <v>183</v>
      </c>
      <c r="I105" s="5">
        <v>123</v>
      </c>
      <c r="J105" s="5">
        <v>34</v>
      </c>
      <c r="L105" s="5">
        <v>44</v>
      </c>
      <c r="M105" s="5">
        <v>80</v>
      </c>
      <c r="N105" s="5">
        <v>180</v>
      </c>
      <c r="O105" s="5">
        <v>106</v>
      </c>
      <c r="P105" s="5">
        <v>76</v>
      </c>
      <c r="Q105" s="5">
        <v>60</v>
      </c>
      <c r="S105" s="5">
        <v>51</v>
      </c>
      <c r="T105" s="5">
        <v>70</v>
      </c>
      <c r="U105" s="5">
        <v>171</v>
      </c>
      <c r="V105" s="5">
        <v>88</v>
      </c>
      <c r="W105" s="5">
        <v>84</v>
      </c>
      <c r="X105" s="5">
        <v>82</v>
      </c>
      <c r="Z105" s="5">
        <v>16</v>
      </c>
      <c r="AA105" s="5">
        <v>27</v>
      </c>
      <c r="AB105" s="5">
        <v>138</v>
      </c>
      <c r="AC105" s="5">
        <v>171</v>
      </c>
      <c r="AD105" s="5">
        <v>133</v>
      </c>
      <c r="AE105" s="5">
        <v>61</v>
      </c>
    </row>
    <row r="106" spans="2:31" s="42" customFormat="1" ht="12.75" customHeight="1" x14ac:dyDescent="0.2">
      <c r="B106" s="130"/>
      <c r="C106" s="7" t="s">
        <v>15</v>
      </c>
      <c r="D106" s="3">
        <f t="shared" si="23"/>
        <v>225</v>
      </c>
      <c r="E106" s="5">
        <v>3</v>
      </c>
      <c r="F106" s="5">
        <v>15</v>
      </c>
      <c r="G106" s="5">
        <v>67</v>
      </c>
      <c r="H106" s="5">
        <v>101</v>
      </c>
      <c r="I106" s="5">
        <v>28</v>
      </c>
      <c r="J106" s="5">
        <v>11</v>
      </c>
      <c r="L106" s="5">
        <v>21</v>
      </c>
      <c r="M106" s="5">
        <v>42</v>
      </c>
      <c r="N106" s="5">
        <v>84</v>
      </c>
      <c r="O106" s="5">
        <v>36</v>
      </c>
      <c r="P106" s="5">
        <v>21</v>
      </c>
      <c r="Q106" s="5">
        <v>21</v>
      </c>
      <c r="S106" s="5">
        <v>20</v>
      </c>
      <c r="T106" s="5">
        <v>26</v>
      </c>
      <c r="U106" s="5">
        <v>81</v>
      </c>
      <c r="V106" s="5">
        <v>52</v>
      </c>
      <c r="W106" s="5">
        <v>20</v>
      </c>
      <c r="X106" s="5">
        <v>26</v>
      </c>
      <c r="Z106" s="5">
        <v>6</v>
      </c>
      <c r="AA106" s="5">
        <v>13</v>
      </c>
      <c r="AB106" s="5">
        <v>66</v>
      </c>
      <c r="AC106" s="5">
        <v>78</v>
      </c>
      <c r="AD106" s="5">
        <v>38</v>
      </c>
      <c r="AE106" s="5">
        <v>24</v>
      </c>
    </row>
    <row r="107" spans="2:31" s="42" customFormat="1" ht="12.75" customHeight="1" x14ac:dyDescent="0.2">
      <c r="B107" s="130"/>
      <c r="C107" s="7" t="s">
        <v>16</v>
      </c>
      <c r="D107" s="3">
        <f t="shared" si="23"/>
        <v>296</v>
      </c>
      <c r="E107" s="5">
        <v>4</v>
      </c>
      <c r="F107" s="5">
        <v>24</v>
      </c>
      <c r="G107" s="5">
        <v>110</v>
      </c>
      <c r="H107" s="5">
        <v>115</v>
      </c>
      <c r="I107" s="5">
        <v>29</v>
      </c>
      <c r="J107" s="5">
        <v>14</v>
      </c>
      <c r="L107" s="5">
        <v>31</v>
      </c>
      <c r="M107" s="5">
        <v>64</v>
      </c>
      <c r="N107" s="5">
        <v>106</v>
      </c>
      <c r="O107" s="5">
        <v>54</v>
      </c>
      <c r="P107" s="5">
        <v>22</v>
      </c>
      <c r="Q107" s="5">
        <v>19</v>
      </c>
      <c r="S107" s="5">
        <v>13</v>
      </c>
      <c r="T107" s="5">
        <v>62</v>
      </c>
      <c r="U107" s="5">
        <v>102</v>
      </c>
      <c r="V107" s="5">
        <v>71</v>
      </c>
      <c r="W107" s="5">
        <v>26</v>
      </c>
      <c r="X107" s="5">
        <v>22</v>
      </c>
      <c r="Z107" s="5">
        <v>5</v>
      </c>
      <c r="AA107" s="5">
        <v>34</v>
      </c>
      <c r="AB107" s="5">
        <v>80</v>
      </c>
      <c r="AC107" s="5">
        <v>92</v>
      </c>
      <c r="AD107" s="5">
        <v>62</v>
      </c>
      <c r="AE107" s="5">
        <v>23</v>
      </c>
    </row>
    <row r="108" spans="2:31" s="42" customFormat="1" ht="12.75" customHeight="1" x14ac:dyDescent="0.2">
      <c r="B108" s="125" t="s">
        <v>116</v>
      </c>
      <c r="C108" s="7" t="s">
        <v>115</v>
      </c>
      <c r="D108" s="3">
        <f t="shared" si="23"/>
        <v>993</v>
      </c>
      <c r="E108" s="5">
        <v>27</v>
      </c>
      <c r="F108" s="5">
        <v>72</v>
      </c>
      <c r="G108" s="5">
        <v>310</v>
      </c>
      <c r="H108" s="5">
        <v>378</v>
      </c>
      <c r="I108" s="5">
        <v>151</v>
      </c>
      <c r="J108" s="5">
        <v>55</v>
      </c>
      <c r="L108" s="5">
        <v>88</v>
      </c>
      <c r="M108" s="5">
        <v>179</v>
      </c>
      <c r="N108" s="5">
        <v>347</v>
      </c>
      <c r="O108" s="5">
        <v>188</v>
      </c>
      <c r="P108" s="5">
        <v>101</v>
      </c>
      <c r="Q108" s="5">
        <v>90</v>
      </c>
      <c r="S108" s="5">
        <v>76</v>
      </c>
      <c r="T108" s="5">
        <v>150</v>
      </c>
      <c r="U108" s="5">
        <v>334</v>
      </c>
      <c r="V108" s="5">
        <v>199</v>
      </c>
      <c r="W108" s="5">
        <v>113</v>
      </c>
      <c r="X108" s="5">
        <v>121</v>
      </c>
      <c r="Z108" s="5">
        <v>22</v>
      </c>
      <c r="AA108" s="5">
        <v>73</v>
      </c>
      <c r="AB108" s="5">
        <v>267</v>
      </c>
      <c r="AC108" s="5">
        <v>326</v>
      </c>
      <c r="AD108" s="5">
        <v>204</v>
      </c>
      <c r="AE108" s="5">
        <v>101</v>
      </c>
    </row>
    <row r="109" spans="2:31" s="42" customFormat="1" ht="12.75" customHeight="1" x14ac:dyDescent="0.2">
      <c r="B109" s="129" t="s">
        <v>84</v>
      </c>
      <c r="C109" s="7" t="s">
        <v>17</v>
      </c>
      <c r="D109" s="3">
        <f t="shared" si="23"/>
        <v>352</v>
      </c>
      <c r="E109" s="5">
        <v>7</v>
      </c>
      <c r="F109" s="5">
        <v>23</v>
      </c>
      <c r="G109" s="5">
        <v>102</v>
      </c>
      <c r="H109" s="5">
        <v>148</v>
      </c>
      <c r="I109" s="5">
        <v>52</v>
      </c>
      <c r="J109" s="5">
        <v>20</v>
      </c>
      <c r="L109" s="5">
        <v>27</v>
      </c>
      <c r="M109" s="5">
        <v>59</v>
      </c>
      <c r="N109" s="5">
        <v>141</v>
      </c>
      <c r="O109" s="5">
        <v>70</v>
      </c>
      <c r="P109" s="5">
        <v>27</v>
      </c>
      <c r="Q109" s="5">
        <v>28</v>
      </c>
      <c r="S109" s="5">
        <v>22</v>
      </c>
      <c r="T109" s="5">
        <v>47</v>
      </c>
      <c r="U109" s="5">
        <v>134</v>
      </c>
      <c r="V109" s="5">
        <v>75</v>
      </c>
      <c r="W109" s="5">
        <v>28</v>
      </c>
      <c r="X109" s="5">
        <v>46</v>
      </c>
      <c r="Z109" s="5">
        <v>11</v>
      </c>
      <c r="AA109" s="5">
        <v>25</v>
      </c>
      <c r="AB109" s="5">
        <v>94</v>
      </c>
      <c r="AC109" s="5">
        <v>117</v>
      </c>
      <c r="AD109" s="5">
        <v>73</v>
      </c>
      <c r="AE109" s="5">
        <v>32</v>
      </c>
    </row>
    <row r="110" spans="2:31" s="42" customFormat="1" ht="12.75" customHeight="1" x14ac:dyDescent="0.2">
      <c r="B110" s="130"/>
      <c r="C110" s="7" t="s">
        <v>18</v>
      </c>
      <c r="D110" s="3">
        <f t="shared" si="23"/>
        <v>427</v>
      </c>
      <c r="E110" s="5">
        <v>15</v>
      </c>
      <c r="F110" s="5">
        <v>26</v>
      </c>
      <c r="G110" s="5">
        <v>136</v>
      </c>
      <c r="H110" s="5">
        <v>155</v>
      </c>
      <c r="I110" s="5">
        <v>76</v>
      </c>
      <c r="J110" s="5">
        <v>19</v>
      </c>
      <c r="L110" s="5">
        <v>43</v>
      </c>
      <c r="M110" s="5">
        <v>80</v>
      </c>
      <c r="N110" s="5">
        <v>135</v>
      </c>
      <c r="O110" s="5">
        <v>72</v>
      </c>
      <c r="P110" s="5">
        <v>57</v>
      </c>
      <c r="Q110" s="5">
        <v>40</v>
      </c>
      <c r="S110" s="5">
        <v>38</v>
      </c>
      <c r="T110" s="5">
        <v>65</v>
      </c>
      <c r="U110" s="5">
        <v>129</v>
      </c>
      <c r="V110" s="5">
        <v>83</v>
      </c>
      <c r="W110" s="5">
        <v>63</v>
      </c>
      <c r="X110" s="5">
        <v>49</v>
      </c>
      <c r="Z110" s="5">
        <v>10</v>
      </c>
      <c r="AA110" s="5">
        <v>26</v>
      </c>
      <c r="AB110" s="5">
        <v>121</v>
      </c>
      <c r="AC110" s="5">
        <v>134</v>
      </c>
      <c r="AD110" s="5">
        <v>93</v>
      </c>
      <c r="AE110" s="5">
        <v>43</v>
      </c>
    </row>
    <row r="111" spans="2:31" s="42" customFormat="1" ht="12.75" customHeight="1" x14ac:dyDescent="0.2">
      <c r="B111" s="131"/>
      <c r="C111" s="7" t="s">
        <v>19</v>
      </c>
      <c r="D111" s="3">
        <f t="shared" si="23"/>
        <v>288</v>
      </c>
      <c r="E111" s="5">
        <v>5</v>
      </c>
      <c r="F111" s="5">
        <v>27</v>
      </c>
      <c r="G111" s="5">
        <v>88</v>
      </c>
      <c r="H111" s="5">
        <v>96</v>
      </c>
      <c r="I111" s="5">
        <v>52</v>
      </c>
      <c r="J111" s="5">
        <v>20</v>
      </c>
      <c r="L111" s="5">
        <v>26</v>
      </c>
      <c r="M111" s="5">
        <v>47</v>
      </c>
      <c r="N111" s="5">
        <v>94</v>
      </c>
      <c r="O111" s="5">
        <v>54</v>
      </c>
      <c r="P111" s="5">
        <v>35</v>
      </c>
      <c r="Q111" s="5">
        <v>32</v>
      </c>
      <c r="S111" s="5">
        <v>24</v>
      </c>
      <c r="T111" s="5">
        <v>46</v>
      </c>
      <c r="U111" s="5">
        <v>91</v>
      </c>
      <c r="V111" s="5">
        <v>53</v>
      </c>
      <c r="W111" s="5">
        <v>39</v>
      </c>
      <c r="X111" s="5">
        <v>35</v>
      </c>
      <c r="Z111" s="5">
        <v>6</v>
      </c>
      <c r="AA111" s="5">
        <v>23</v>
      </c>
      <c r="AB111" s="5">
        <v>69</v>
      </c>
      <c r="AC111" s="5">
        <v>90</v>
      </c>
      <c r="AD111" s="5">
        <v>67</v>
      </c>
      <c r="AE111" s="5">
        <v>33</v>
      </c>
    </row>
    <row r="112" spans="2:31" s="42" customFormat="1" ht="12.75" customHeight="1" x14ac:dyDescent="0.2">
      <c r="B112" s="129" t="s">
        <v>83</v>
      </c>
      <c r="C112" s="7" t="s">
        <v>20</v>
      </c>
      <c r="D112" s="3">
        <f t="shared" si="23"/>
        <v>227</v>
      </c>
      <c r="E112" s="5">
        <v>7</v>
      </c>
      <c r="F112" s="5">
        <v>13</v>
      </c>
      <c r="G112" s="5">
        <v>73</v>
      </c>
      <c r="H112" s="5">
        <v>99</v>
      </c>
      <c r="I112" s="5">
        <v>24</v>
      </c>
      <c r="J112" s="5">
        <v>11</v>
      </c>
      <c r="L112" s="5">
        <v>23</v>
      </c>
      <c r="M112" s="5">
        <v>43</v>
      </c>
      <c r="N112" s="5">
        <v>88</v>
      </c>
      <c r="O112" s="5">
        <v>42</v>
      </c>
      <c r="P112" s="5">
        <v>14</v>
      </c>
      <c r="Q112" s="5">
        <v>17</v>
      </c>
      <c r="S112" s="5">
        <v>15</v>
      </c>
      <c r="T112" s="5">
        <v>32</v>
      </c>
      <c r="U112" s="5">
        <v>90</v>
      </c>
      <c r="V112" s="5">
        <v>45</v>
      </c>
      <c r="W112" s="5">
        <v>15</v>
      </c>
      <c r="X112" s="5">
        <v>30</v>
      </c>
      <c r="Z112" s="5">
        <v>6</v>
      </c>
      <c r="AA112" s="5">
        <v>15</v>
      </c>
      <c r="AB112" s="5">
        <v>69</v>
      </c>
      <c r="AC112" s="5">
        <v>82</v>
      </c>
      <c r="AD112" s="5">
        <v>36</v>
      </c>
      <c r="AE112" s="5">
        <v>19</v>
      </c>
    </row>
    <row r="113" spans="2:31" s="42" customFormat="1" ht="12.75" customHeight="1" x14ac:dyDescent="0.2">
      <c r="B113" s="130"/>
      <c r="C113" s="7" t="s">
        <v>21</v>
      </c>
      <c r="D113" s="3">
        <f t="shared" si="23"/>
        <v>327</v>
      </c>
      <c r="E113" s="5">
        <v>7</v>
      </c>
      <c r="F113" s="5">
        <v>33</v>
      </c>
      <c r="G113" s="5">
        <v>98</v>
      </c>
      <c r="H113" s="5">
        <v>123</v>
      </c>
      <c r="I113" s="5">
        <v>46</v>
      </c>
      <c r="J113" s="5">
        <v>20</v>
      </c>
      <c r="L113" s="5">
        <v>34</v>
      </c>
      <c r="M113" s="5">
        <v>74</v>
      </c>
      <c r="N113" s="5">
        <v>99</v>
      </c>
      <c r="O113" s="5">
        <v>54</v>
      </c>
      <c r="P113" s="5">
        <v>30</v>
      </c>
      <c r="Q113" s="5">
        <v>36</v>
      </c>
      <c r="S113" s="5">
        <v>25</v>
      </c>
      <c r="T113" s="5">
        <v>58</v>
      </c>
      <c r="U113" s="5">
        <v>109</v>
      </c>
      <c r="V113" s="5">
        <v>66</v>
      </c>
      <c r="W113" s="5">
        <v>32</v>
      </c>
      <c r="X113" s="5">
        <v>37</v>
      </c>
      <c r="Z113" s="5">
        <v>10</v>
      </c>
      <c r="AA113" s="5">
        <v>29</v>
      </c>
      <c r="AB113" s="5">
        <v>86</v>
      </c>
      <c r="AC113" s="5">
        <v>108</v>
      </c>
      <c r="AD113" s="5">
        <v>60</v>
      </c>
      <c r="AE113" s="5">
        <v>34</v>
      </c>
    </row>
    <row r="114" spans="2:31" s="42" customFormat="1" ht="12.75" customHeight="1" x14ac:dyDescent="0.2">
      <c r="B114" s="130"/>
      <c r="C114" s="7" t="s">
        <v>22</v>
      </c>
      <c r="D114" s="3">
        <f t="shared" si="23"/>
        <v>242</v>
      </c>
      <c r="E114" s="5">
        <v>5</v>
      </c>
      <c r="F114" s="5">
        <v>14</v>
      </c>
      <c r="G114" s="5">
        <v>83</v>
      </c>
      <c r="H114" s="5">
        <v>87</v>
      </c>
      <c r="I114" s="5">
        <v>41</v>
      </c>
      <c r="J114" s="5">
        <v>12</v>
      </c>
      <c r="L114" s="5">
        <v>22</v>
      </c>
      <c r="M114" s="5">
        <v>33</v>
      </c>
      <c r="N114" s="5">
        <v>99</v>
      </c>
      <c r="O114" s="5">
        <v>41</v>
      </c>
      <c r="P114" s="5">
        <v>31</v>
      </c>
      <c r="Q114" s="5">
        <v>16</v>
      </c>
      <c r="S114" s="5">
        <v>15</v>
      </c>
      <c r="T114" s="5">
        <v>35</v>
      </c>
      <c r="U114" s="5">
        <v>85</v>
      </c>
      <c r="V114" s="5">
        <v>52</v>
      </c>
      <c r="W114" s="5">
        <v>26</v>
      </c>
      <c r="X114" s="5">
        <v>29</v>
      </c>
      <c r="Z114" s="5">
        <v>7</v>
      </c>
      <c r="AA114" s="5">
        <v>17</v>
      </c>
      <c r="AB114" s="5">
        <v>59</v>
      </c>
      <c r="AC114" s="5">
        <v>80</v>
      </c>
      <c r="AD114" s="5">
        <v>58</v>
      </c>
      <c r="AE114" s="5">
        <v>21</v>
      </c>
    </row>
    <row r="115" spans="2:31" s="42" customFormat="1" ht="12.75" customHeight="1" x14ac:dyDescent="0.2">
      <c r="B115" s="131"/>
      <c r="C115" s="7" t="s">
        <v>23</v>
      </c>
      <c r="D115" s="3">
        <f t="shared" si="23"/>
        <v>271</v>
      </c>
      <c r="E115" s="5">
        <v>8</v>
      </c>
      <c r="F115" s="5">
        <v>16</v>
      </c>
      <c r="G115" s="5">
        <v>72</v>
      </c>
      <c r="H115" s="5">
        <v>90</v>
      </c>
      <c r="I115" s="5">
        <v>69</v>
      </c>
      <c r="J115" s="5">
        <v>16</v>
      </c>
      <c r="L115" s="5">
        <v>17</v>
      </c>
      <c r="M115" s="5">
        <v>36</v>
      </c>
      <c r="N115" s="5">
        <v>84</v>
      </c>
      <c r="O115" s="5">
        <v>59</v>
      </c>
      <c r="P115" s="5">
        <v>44</v>
      </c>
      <c r="Q115" s="5">
        <v>31</v>
      </c>
      <c r="S115" s="5">
        <v>29</v>
      </c>
      <c r="T115" s="5">
        <v>33</v>
      </c>
      <c r="U115" s="5">
        <v>70</v>
      </c>
      <c r="V115" s="5">
        <v>48</v>
      </c>
      <c r="W115" s="5">
        <v>57</v>
      </c>
      <c r="X115" s="5">
        <v>34</v>
      </c>
      <c r="Z115" s="5">
        <v>4</v>
      </c>
      <c r="AA115" s="5">
        <v>13</v>
      </c>
      <c r="AB115" s="5">
        <v>70</v>
      </c>
      <c r="AC115" s="5">
        <v>71</v>
      </c>
      <c r="AD115" s="5">
        <v>79</v>
      </c>
      <c r="AE115" s="5">
        <v>34</v>
      </c>
    </row>
  </sheetData>
  <mergeCells count="50">
    <mergeCell ref="B10:B13"/>
    <mergeCell ref="B27:C28"/>
    <mergeCell ref="B14:B16"/>
    <mergeCell ref="B18:B20"/>
    <mergeCell ref="B21:B24"/>
    <mergeCell ref="B7:B9"/>
    <mergeCell ref="B5:C6"/>
    <mergeCell ref="D5:D6"/>
    <mergeCell ref="F5:F6"/>
    <mergeCell ref="G5:G6"/>
    <mergeCell ref="E5:E6"/>
    <mergeCell ref="S27:X27"/>
    <mergeCell ref="Z27:AE27"/>
    <mergeCell ref="B29:B31"/>
    <mergeCell ref="B32:B35"/>
    <mergeCell ref="D27:J27"/>
    <mergeCell ref="B40:B42"/>
    <mergeCell ref="B43:B46"/>
    <mergeCell ref="B73:C74"/>
    <mergeCell ref="L27:Q27"/>
    <mergeCell ref="B36:B38"/>
    <mergeCell ref="S73:X73"/>
    <mergeCell ref="Z73:AE73"/>
    <mergeCell ref="B75:B77"/>
    <mergeCell ref="B78:B81"/>
    <mergeCell ref="B82:B84"/>
    <mergeCell ref="D73:J73"/>
    <mergeCell ref="L73:Q73"/>
    <mergeCell ref="B86:B88"/>
    <mergeCell ref="B89:B92"/>
    <mergeCell ref="B50:C51"/>
    <mergeCell ref="D50:J50"/>
    <mergeCell ref="L50:Q50"/>
    <mergeCell ref="B66:B69"/>
    <mergeCell ref="B63:B65"/>
    <mergeCell ref="Z50:AE50"/>
    <mergeCell ref="B52:B54"/>
    <mergeCell ref="B55:B58"/>
    <mergeCell ref="B59:B61"/>
    <mergeCell ref="S50:X50"/>
    <mergeCell ref="B96:C97"/>
    <mergeCell ref="D96:J96"/>
    <mergeCell ref="L96:Q96"/>
    <mergeCell ref="S96:X96"/>
    <mergeCell ref="Z96:AE96"/>
    <mergeCell ref="B112:B115"/>
    <mergeCell ref="B98:B100"/>
    <mergeCell ref="B101:B104"/>
    <mergeCell ref="B105:B107"/>
    <mergeCell ref="B109:B111"/>
  </mergeCells>
  <conditionalFormatting sqref="E99:J115 L99:Q115 S99:X115 Z99:AE115">
    <cfRule type="cellIs" dxfId="4" priority="1" operator="lessThan">
      <formula>10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showGridLines="0" zoomScaleNormal="100" workbookViewId="0">
      <pane ySplit="2" topLeftCell="A3" activePane="bottomLeft" state="frozen"/>
      <selection pane="bottomLeft"/>
    </sheetView>
  </sheetViews>
  <sheetFormatPr baseColWidth="10" defaultRowHeight="15" x14ac:dyDescent="0.25"/>
  <cols>
    <col min="1" max="1" width="2" style="23" customWidth="1"/>
    <col min="2" max="2" width="15.42578125" customWidth="1"/>
    <col min="11" max="11" width="2" style="23" customWidth="1"/>
  </cols>
  <sheetData>
    <row r="1" spans="1:11" x14ac:dyDescent="0.25">
      <c r="A1" s="42"/>
      <c r="K1" s="42"/>
    </row>
    <row r="2" spans="1:11" ht="15.75" x14ac:dyDescent="0.25">
      <c r="A2" s="42"/>
      <c r="B2" s="75" t="s">
        <v>178</v>
      </c>
      <c r="K2" s="42"/>
    </row>
    <row r="3" spans="1:11" x14ac:dyDescent="0.25">
      <c r="A3" s="42"/>
      <c r="B3" s="45"/>
      <c r="K3" s="42"/>
    </row>
    <row r="4" spans="1:11" ht="12.95" customHeight="1" x14ac:dyDescent="0.25">
      <c r="A4" s="42"/>
      <c r="B4" s="176" t="s">
        <v>102</v>
      </c>
      <c r="C4" s="176"/>
      <c r="D4" s="175" t="s">
        <v>144</v>
      </c>
      <c r="E4" s="175" t="s">
        <v>145</v>
      </c>
      <c r="K4" s="42"/>
    </row>
    <row r="5" spans="1:11" ht="12.95" customHeight="1" x14ac:dyDescent="0.25">
      <c r="A5" s="42"/>
      <c r="B5" s="176"/>
      <c r="C5" s="176"/>
      <c r="D5" s="175"/>
      <c r="E5" s="175"/>
      <c r="K5" s="42"/>
    </row>
    <row r="6" spans="1:11" ht="12.95" customHeight="1" x14ac:dyDescent="0.25">
      <c r="A6" s="42"/>
      <c r="B6" s="144" t="s">
        <v>80</v>
      </c>
      <c r="C6" s="76" t="s">
        <v>25</v>
      </c>
      <c r="D6" s="83">
        <v>6.358052781931514</v>
      </c>
      <c r="E6" s="83">
        <v>6.2150388100083713</v>
      </c>
      <c r="F6" s="85"/>
      <c r="K6" s="42"/>
    </row>
    <row r="7" spans="1:11" ht="12.95" customHeight="1" x14ac:dyDescent="0.25">
      <c r="A7" s="42"/>
      <c r="B7" s="144"/>
      <c r="C7" s="4" t="s">
        <v>8</v>
      </c>
      <c r="D7" s="83">
        <v>5.8518751006694556</v>
      </c>
      <c r="E7" s="83">
        <v>6.2623352502784551</v>
      </c>
      <c r="F7" s="85"/>
      <c r="K7" s="42"/>
    </row>
    <row r="8" spans="1:11" ht="12.95" customHeight="1" x14ac:dyDescent="0.25">
      <c r="A8" s="42"/>
      <c r="B8" s="144"/>
      <c r="C8" s="4" t="s">
        <v>9</v>
      </c>
      <c r="D8" s="83">
        <v>6.8296785744382866</v>
      </c>
      <c r="E8" s="83">
        <v>6.1669632975062996</v>
      </c>
      <c r="F8" s="85"/>
      <c r="K8" s="42"/>
    </row>
    <row r="9" spans="1:11" ht="12.95" customHeight="1" x14ac:dyDescent="0.25">
      <c r="A9" s="42"/>
      <c r="B9" s="144" t="s">
        <v>81</v>
      </c>
      <c r="C9" s="4" t="s">
        <v>10</v>
      </c>
      <c r="D9" s="83">
        <v>7.4737811729716848</v>
      </c>
      <c r="E9" s="83">
        <v>6.3169562327802726</v>
      </c>
      <c r="F9" s="85"/>
      <c r="K9" s="42"/>
    </row>
    <row r="10" spans="1:11" ht="12.95" customHeight="1" x14ac:dyDescent="0.25">
      <c r="A10" s="42"/>
      <c r="B10" s="144"/>
      <c r="C10" s="4" t="s">
        <v>11</v>
      </c>
      <c r="D10" s="83">
        <v>6.1089299379675852</v>
      </c>
      <c r="E10" s="83">
        <v>6.4795776131998997</v>
      </c>
      <c r="F10" s="85"/>
      <c r="K10" s="42"/>
    </row>
    <row r="11" spans="1:11" ht="12.95" customHeight="1" x14ac:dyDescent="0.25">
      <c r="A11" s="42"/>
      <c r="B11" s="144"/>
      <c r="C11" s="4" t="s">
        <v>12</v>
      </c>
      <c r="D11" s="83">
        <v>6.1170038441729808</v>
      </c>
      <c r="E11" s="83">
        <v>6.0190947334995215</v>
      </c>
      <c r="F11" s="85"/>
      <c r="K11" s="42"/>
    </row>
    <row r="12" spans="1:11" ht="12.95" customHeight="1" x14ac:dyDescent="0.25">
      <c r="A12" s="42"/>
      <c r="B12" s="144"/>
      <c r="C12" s="4" t="s">
        <v>13</v>
      </c>
      <c r="D12" s="83">
        <v>6.1087843990253603</v>
      </c>
      <c r="E12" s="83">
        <v>6.1119461413790059</v>
      </c>
      <c r="F12" s="85"/>
      <c r="K12" s="42"/>
    </row>
    <row r="13" spans="1:11" ht="12.95" customHeight="1" x14ac:dyDescent="0.25">
      <c r="A13" s="42"/>
      <c r="B13" s="144" t="s">
        <v>82</v>
      </c>
      <c r="C13" s="4" t="s">
        <v>14</v>
      </c>
      <c r="D13" s="83">
        <v>6.1838232836919138</v>
      </c>
      <c r="E13" s="83">
        <v>6.3520737641608944</v>
      </c>
      <c r="F13" s="85"/>
      <c r="K13" s="42"/>
    </row>
    <row r="14" spans="1:11" ht="12.95" customHeight="1" x14ac:dyDescent="0.25">
      <c r="A14" s="42"/>
      <c r="B14" s="144"/>
      <c r="C14" s="4" t="s">
        <v>15</v>
      </c>
      <c r="D14" s="83">
        <v>6.1901779582848464</v>
      </c>
      <c r="E14" s="83">
        <v>6.0686173302457682</v>
      </c>
      <c r="F14" s="85"/>
      <c r="K14" s="42"/>
    </row>
    <row r="15" spans="1:11" ht="12.95" customHeight="1" x14ac:dyDescent="0.25">
      <c r="A15" s="42"/>
      <c r="B15" s="144"/>
      <c r="C15" s="4" t="s">
        <v>16</v>
      </c>
      <c r="D15" s="83">
        <v>6.7661917246952381</v>
      </c>
      <c r="E15" s="83">
        <v>6.0850215578979174</v>
      </c>
      <c r="F15" s="85"/>
      <c r="K15" s="42"/>
    </row>
    <row r="16" spans="1:11" ht="12.95" customHeight="1" x14ac:dyDescent="0.25">
      <c r="A16" s="42"/>
      <c r="B16" s="123" t="s">
        <v>116</v>
      </c>
      <c r="C16" s="4" t="s">
        <v>115</v>
      </c>
      <c r="D16" s="83">
        <v>6.39802716752446</v>
      </c>
      <c r="E16" s="83">
        <v>6.1835577499428203</v>
      </c>
      <c r="F16" s="85"/>
      <c r="K16" s="42"/>
    </row>
    <row r="17" spans="1:17" ht="12.95" customHeight="1" x14ac:dyDescent="0.25">
      <c r="A17" s="42"/>
      <c r="B17" s="144" t="s">
        <v>84</v>
      </c>
      <c r="C17" s="4" t="s">
        <v>17</v>
      </c>
      <c r="D17" s="83">
        <v>6.3155316736914262</v>
      </c>
      <c r="E17" s="83">
        <v>6.1505441269809458</v>
      </c>
      <c r="F17" s="85"/>
      <c r="K17" s="42"/>
    </row>
    <row r="18" spans="1:17" ht="12.95" customHeight="1" x14ac:dyDescent="0.25">
      <c r="A18" s="42"/>
      <c r="B18" s="144"/>
      <c r="C18" s="4" t="s">
        <v>18</v>
      </c>
      <c r="D18" s="83">
        <v>6.2395483864019603</v>
      </c>
      <c r="E18" s="83">
        <v>6.3396930050124363</v>
      </c>
      <c r="F18" s="85"/>
      <c r="K18" s="42"/>
    </row>
    <row r="19" spans="1:17" ht="12.95" customHeight="1" x14ac:dyDescent="0.25">
      <c r="A19" s="42"/>
      <c r="B19" s="144"/>
      <c r="C19" s="4" t="s">
        <v>19</v>
      </c>
      <c r="D19" s="83">
        <v>6.4382179835040443</v>
      </c>
      <c r="E19" s="83">
        <v>6.157709443575464</v>
      </c>
      <c r="F19" s="85"/>
      <c r="K19" s="42"/>
    </row>
    <row r="20" spans="1:17" ht="12.95" customHeight="1" x14ac:dyDescent="0.25">
      <c r="A20" s="42"/>
      <c r="B20" s="129" t="s">
        <v>83</v>
      </c>
      <c r="C20" s="4" t="s">
        <v>20</v>
      </c>
      <c r="D20" s="83">
        <v>6.1589077477182697</v>
      </c>
      <c r="E20" s="83">
        <v>5.9346023650992743</v>
      </c>
      <c r="F20" s="85"/>
      <c r="K20" s="42"/>
    </row>
    <row r="21" spans="1:17" ht="12.95" customHeight="1" x14ac:dyDescent="0.25">
      <c r="A21" s="42"/>
      <c r="B21" s="130"/>
      <c r="C21" s="4" t="s">
        <v>21</v>
      </c>
      <c r="D21" s="83">
        <v>6.3878437736411948</v>
      </c>
      <c r="E21" s="83">
        <v>6.2069834530975765</v>
      </c>
      <c r="F21" s="85"/>
      <c r="K21" s="42"/>
    </row>
    <row r="22" spans="1:17" ht="12.95" customHeight="1" x14ac:dyDescent="0.25">
      <c r="A22" s="42"/>
      <c r="B22" s="130"/>
      <c r="C22" s="4" t="s">
        <v>22</v>
      </c>
      <c r="D22" s="83">
        <v>6.2947654462609233</v>
      </c>
      <c r="E22" s="83">
        <v>5.8946295667184039</v>
      </c>
      <c r="F22" s="85"/>
      <c r="K22" s="42"/>
    </row>
    <row r="23" spans="1:17" ht="12.95" customHeight="1" x14ac:dyDescent="0.25">
      <c r="A23" s="42"/>
      <c r="B23" s="131"/>
      <c r="C23" s="4" t="s">
        <v>23</v>
      </c>
      <c r="D23" s="83">
        <v>6.4147941617431492</v>
      </c>
      <c r="E23" s="83">
        <v>6.5283560592990915</v>
      </c>
      <c r="F23" s="85"/>
      <c r="K23" s="42"/>
    </row>
    <row r="24" spans="1:17" x14ac:dyDescent="0.25">
      <c r="A24" s="42"/>
      <c r="B24" s="45"/>
      <c r="K24" s="42"/>
    </row>
    <row r="25" spans="1:17" x14ac:dyDescent="0.25">
      <c r="A25" s="42"/>
      <c r="B25" s="45"/>
      <c r="K25" s="42"/>
    </row>
    <row r="26" spans="1:17" x14ac:dyDescent="0.25">
      <c r="A26" s="42"/>
      <c r="K26" s="42"/>
    </row>
    <row r="27" spans="1:17" ht="12.95" customHeight="1" x14ac:dyDescent="0.25">
      <c r="A27" s="42"/>
      <c r="B27" s="177" t="s">
        <v>85</v>
      </c>
      <c r="C27" s="181"/>
      <c r="D27" s="171" t="s">
        <v>127</v>
      </c>
      <c r="E27" s="172"/>
      <c r="F27" s="172"/>
      <c r="G27" s="172"/>
      <c r="H27" s="172"/>
      <c r="I27" s="172"/>
      <c r="J27" s="173"/>
      <c r="K27" s="42"/>
      <c r="L27" s="171" t="s">
        <v>128</v>
      </c>
      <c r="M27" s="172"/>
      <c r="N27" s="172"/>
      <c r="O27" s="172"/>
      <c r="P27" s="172"/>
      <c r="Q27" s="173"/>
    </row>
    <row r="28" spans="1:17" ht="44.1" customHeight="1" x14ac:dyDescent="0.25">
      <c r="A28" s="42"/>
      <c r="B28" s="179"/>
      <c r="C28" s="182"/>
      <c r="D28" s="102" t="s">
        <v>25</v>
      </c>
      <c r="E28" s="50" t="s">
        <v>63</v>
      </c>
      <c r="F28" s="50" t="s">
        <v>64</v>
      </c>
      <c r="G28" s="50" t="s">
        <v>65</v>
      </c>
      <c r="H28" s="50" t="s">
        <v>66</v>
      </c>
      <c r="I28" s="50" t="s">
        <v>67</v>
      </c>
      <c r="J28" s="50" t="s">
        <v>24</v>
      </c>
      <c r="K28" s="42"/>
      <c r="L28" s="50" t="s">
        <v>63</v>
      </c>
      <c r="M28" s="50" t="s">
        <v>64</v>
      </c>
      <c r="N28" s="50" t="s">
        <v>65</v>
      </c>
      <c r="O28" s="50" t="s">
        <v>66</v>
      </c>
      <c r="P28" s="50" t="s">
        <v>67</v>
      </c>
      <c r="Q28" s="50" t="s">
        <v>24</v>
      </c>
    </row>
    <row r="29" spans="1:17" ht="12.95" customHeight="1" x14ac:dyDescent="0.25">
      <c r="A29" s="42"/>
      <c r="B29" s="129" t="s">
        <v>80</v>
      </c>
      <c r="C29" s="21" t="s">
        <v>25</v>
      </c>
      <c r="D29" s="40">
        <v>552974.99999999977</v>
      </c>
      <c r="E29" s="40">
        <v>74959.840818727185</v>
      </c>
      <c r="F29" s="40">
        <v>29224.408047765766</v>
      </c>
      <c r="G29" s="40">
        <v>131900.87300165428</v>
      </c>
      <c r="H29" s="40">
        <v>123217.11595540677</v>
      </c>
      <c r="I29" s="40">
        <v>157412.24674464678</v>
      </c>
      <c r="J29" s="40">
        <v>36260.515431798995</v>
      </c>
      <c r="K29" s="42" t="s">
        <v>117</v>
      </c>
      <c r="L29" s="40">
        <v>20464.732386988646</v>
      </c>
      <c r="M29" s="40">
        <v>51842.353461639825</v>
      </c>
      <c r="N29" s="40">
        <v>195684.24712906632</v>
      </c>
      <c r="O29" s="40">
        <v>150601.42841531528</v>
      </c>
      <c r="P29" s="40">
        <v>68404.456959638235</v>
      </c>
      <c r="Q29" s="40">
        <v>65977.78164735157</v>
      </c>
    </row>
    <row r="30" spans="1:17" ht="12.95" customHeight="1" x14ac:dyDescent="0.25">
      <c r="A30" s="42"/>
      <c r="B30" s="130"/>
      <c r="C30" s="7" t="s">
        <v>8</v>
      </c>
      <c r="D30" s="40">
        <v>271601.99999999988</v>
      </c>
      <c r="E30" s="66">
        <v>46379.485699826488</v>
      </c>
      <c r="F30" s="66">
        <v>16919.98865914785</v>
      </c>
      <c r="G30" s="66">
        <v>72773.545249341259</v>
      </c>
      <c r="H30" s="66">
        <v>48565.768114195729</v>
      </c>
      <c r="I30" s="66">
        <v>64589.083543795357</v>
      </c>
      <c r="J30" s="66">
        <v>22374.128733693182</v>
      </c>
      <c r="K30" s="42" t="s">
        <v>117</v>
      </c>
      <c r="L30" s="66">
        <v>13101.283683567886</v>
      </c>
      <c r="M30" s="66">
        <v>24860.043666859448</v>
      </c>
      <c r="N30" s="66">
        <v>92312.452988239762</v>
      </c>
      <c r="O30" s="66">
        <v>72688.998101021731</v>
      </c>
      <c r="P30" s="66">
        <v>42524.916620075834</v>
      </c>
      <c r="Q30" s="66">
        <v>26114.304940235183</v>
      </c>
    </row>
    <row r="31" spans="1:17" ht="12.95" customHeight="1" x14ac:dyDescent="0.25">
      <c r="A31" s="42"/>
      <c r="B31" s="131"/>
      <c r="C31" s="7" t="s">
        <v>9</v>
      </c>
      <c r="D31" s="40">
        <v>281372.99999999988</v>
      </c>
      <c r="E31" s="66">
        <v>28580.35511890069</v>
      </c>
      <c r="F31" s="66">
        <v>12304.419388617916</v>
      </c>
      <c r="G31" s="66">
        <v>59127.327752313009</v>
      </c>
      <c r="H31" s="66">
        <v>74651.347841211042</v>
      </c>
      <c r="I31" s="66">
        <v>92823.163200851413</v>
      </c>
      <c r="J31" s="66">
        <v>13886.386698105813</v>
      </c>
      <c r="K31" s="42" t="s">
        <v>117</v>
      </c>
      <c r="L31" s="66">
        <v>7363.4487034207614</v>
      </c>
      <c r="M31" s="66">
        <v>26982.309794780373</v>
      </c>
      <c r="N31" s="66">
        <v>103371.79414082656</v>
      </c>
      <c r="O31" s="66">
        <v>77912.430314293568</v>
      </c>
      <c r="P31" s="66">
        <v>25879.540339562398</v>
      </c>
      <c r="Q31" s="66">
        <v>39863.476707116388</v>
      </c>
    </row>
    <row r="32" spans="1:17" ht="12.95" customHeight="1" x14ac:dyDescent="0.25">
      <c r="A32" s="42"/>
      <c r="B32" s="129" t="s">
        <v>81</v>
      </c>
      <c r="C32" s="7" t="s">
        <v>10</v>
      </c>
      <c r="D32" s="40">
        <v>100447.99999999988</v>
      </c>
      <c r="E32" s="66">
        <v>5010.7749999999987</v>
      </c>
      <c r="F32" s="66">
        <v>7452.6111111110922</v>
      </c>
      <c r="G32" s="66">
        <v>15013.002777777761</v>
      </c>
      <c r="H32" s="66">
        <v>25969.336111111079</v>
      </c>
      <c r="I32" s="66">
        <v>40079.361111111066</v>
      </c>
      <c r="J32" s="66">
        <v>6922.9138888888792</v>
      </c>
      <c r="K32" s="42" t="s">
        <v>117</v>
      </c>
      <c r="L32" s="66" t="s">
        <v>117</v>
      </c>
      <c r="M32" s="66">
        <v>9533.9388888888734</v>
      </c>
      <c r="N32" s="66">
        <v>33063.669444444407</v>
      </c>
      <c r="O32" s="66">
        <v>32476.474999999959</v>
      </c>
      <c r="P32" s="66">
        <v>10835.999999999985</v>
      </c>
      <c r="Q32" s="66">
        <v>11832.338888888873</v>
      </c>
    </row>
    <row r="33" spans="1:17" ht="12.95" customHeight="1" x14ac:dyDescent="0.25">
      <c r="A33" s="42"/>
      <c r="B33" s="130"/>
      <c r="C33" s="7" t="s">
        <v>11</v>
      </c>
      <c r="D33" s="40">
        <v>137978.00000000006</v>
      </c>
      <c r="E33" s="66">
        <v>23768.305208534166</v>
      </c>
      <c r="F33" s="66">
        <v>6124.4361577019481</v>
      </c>
      <c r="G33" s="66">
        <v>31027.297149926115</v>
      </c>
      <c r="H33" s="66">
        <v>29397.775658698036</v>
      </c>
      <c r="I33" s="66">
        <v>40592.204887218053</v>
      </c>
      <c r="J33" s="66">
        <v>7067.9809379217277</v>
      </c>
      <c r="K33" s="42" t="s">
        <v>117</v>
      </c>
      <c r="L33" s="66">
        <v>4128.9758097166014</v>
      </c>
      <c r="M33" s="66">
        <v>10225.578863826237</v>
      </c>
      <c r="N33" s="66">
        <v>46807.807547715449</v>
      </c>
      <c r="O33" s="66">
        <v>35329.04542285201</v>
      </c>
      <c r="P33" s="66">
        <v>24335.057587879972</v>
      </c>
      <c r="Q33" s="66">
        <v>17151.534768009766</v>
      </c>
    </row>
    <row r="34" spans="1:17" ht="12.95" customHeight="1" x14ac:dyDescent="0.25">
      <c r="A34" s="42"/>
      <c r="B34" s="130"/>
      <c r="C34" s="7" t="s">
        <v>12</v>
      </c>
      <c r="D34" s="40">
        <v>147339.99999999988</v>
      </c>
      <c r="E34" s="66">
        <v>21360.040350877185</v>
      </c>
      <c r="F34" s="66">
        <v>6681.0550960735154</v>
      </c>
      <c r="G34" s="66">
        <v>40910.490559732629</v>
      </c>
      <c r="H34" s="66">
        <v>32610.963700918954</v>
      </c>
      <c r="I34" s="66">
        <v>34710.719590643253</v>
      </c>
      <c r="J34" s="66">
        <v>11066.730701754372</v>
      </c>
      <c r="K34" s="42" t="s">
        <v>117</v>
      </c>
      <c r="L34" s="66">
        <v>5498.0527151211327</v>
      </c>
      <c r="M34" s="66">
        <v>15306.964619883038</v>
      </c>
      <c r="N34" s="66">
        <v>58589.926148705061</v>
      </c>
      <c r="O34" s="66">
        <v>39038.700877192954</v>
      </c>
      <c r="P34" s="66">
        <v>14907.071303258139</v>
      </c>
      <c r="Q34" s="66">
        <v>13999.284335839589</v>
      </c>
    </row>
    <row r="35" spans="1:17" ht="12.95" customHeight="1" x14ac:dyDescent="0.25">
      <c r="A35" s="42"/>
      <c r="B35" s="131"/>
      <c r="C35" s="7" t="s">
        <v>13</v>
      </c>
      <c r="D35" s="40">
        <v>167208.99999999997</v>
      </c>
      <c r="E35" s="66">
        <v>24820.720259315844</v>
      </c>
      <c r="F35" s="66">
        <v>8966.3056828792105</v>
      </c>
      <c r="G35" s="66">
        <v>44950.082514217793</v>
      </c>
      <c r="H35" s="66">
        <v>35239.040484678713</v>
      </c>
      <c r="I35" s="66">
        <v>42029.961155674384</v>
      </c>
      <c r="J35" s="66">
        <v>11202.889903234018</v>
      </c>
      <c r="K35" s="42" t="s">
        <v>117</v>
      </c>
      <c r="L35" s="66">
        <v>8132.1260843731416</v>
      </c>
      <c r="M35" s="66">
        <v>16775.871089041677</v>
      </c>
      <c r="N35" s="66">
        <v>57222.843988201326</v>
      </c>
      <c r="O35" s="66">
        <v>43757.207115270336</v>
      </c>
      <c r="P35" s="66">
        <v>18326.328068500126</v>
      </c>
      <c r="Q35" s="66">
        <v>22994.623654613344</v>
      </c>
    </row>
    <row r="36" spans="1:17" ht="12.95" customHeight="1" x14ac:dyDescent="0.25">
      <c r="A36" s="42"/>
      <c r="B36" s="129" t="s">
        <v>82</v>
      </c>
      <c r="C36" s="7" t="s">
        <v>14</v>
      </c>
      <c r="D36" s="40">
        <v>279132.65800187929</v>
      </c>
      <c r="E36" s="66">
        <v>39670.196334590742</v>
      </c>
      <c r="F36" s="66">
        <v>14196.037475501791</v>
      </c>
      <c r="G36" s="66">
        <v>70639.532144515251</v>
      </c>
      <c r="H36" s="66">
        <v>62228.771794665554</v>
      </c>
      <c r="I36" s="66">
        <v>72586.268016529357</v>
      </c>
      <c r="J36" s="66">
        <v>19811.8522360766</v>
      </c>
      <c r="K36" s="42" t="s">
        <v>117</v>
      </c>
      <c r="L36" s="66">
        <v>10446.630286053816</v>
      </c>
      <c r="M36" s="66">
        <v>20594.275963879598</v>
      </c>
      <c r="N36" s="66">
        <v>95533.000412538997</v>
      </c>
      <c r="O36" s="66">
        <v>76908.923081940389</v>
      </c>
      <c r="P36" s="66">
        <v>39744.239106181034</v>
      </c>
      <c r="Q36" s="66">
        <v>35905.58915128556</v>
      </c>
    </row>
    <row r="37" spans="1:17" ht="12.95" customHeight="1" x14ac:dyDescent="0.25">
      <c r="A37" s="42"/>
      <c r="B37" s="130"/>
      <c r="C37" s="7" t="s">
        <v>15</v>
      </c>
      <c r="D37" s="40">
        <v>112521.88757161303</v>
      </c>
      <c r="E37" s="66">
        <v>19365.417153460567</v>
      </c>
      <c r="F37" s="66">
        <v>6634.4321428571284</v>
      </c>
      <c r="G37" s="66">
        <v>21319.583814834965</v>
      </c>
      <c r="H37" s="66">
        <v>23276.523727115666</v>
      </c>
      <c r="I37" s="66">
        <v>33344.354244774804</v>
      </c>
      <c r="J37" s="66">
        <v>8581.5764885698991</v>
      </c>
      <c r="K37" s="42" t="s">
        <v>117</v>
      </c>
      <c r="L37" s="66" t="s">
        <v>117</v>
      </c>
      <c r="M37" s="66">
        <v>6584.8874847374809</v>
      </c>
      <c r="N37" s="66">
        <v>45234.05202608704</v>
      </c>
      <c r="O37" s="66">
        <v>27242.995999614395</v>
      </c>
      <c r="P37" s="66">
        <v>13545.294857335646</v>
      </c>
      <c r="Q37" s="66">
        <v>12774.110444783963</v>
      </c>
    </row>
    <row r="38" spans="1:17" ht="12.95" customHeight="1" x14ac:dyDescent="0.25">
      <c r="A38" s="42"/>
      <c r="B38" s="131"/>
      <c r="C38" s="7" t="s">
        <v>16</v>
      </c>
      <c r="D38" s="40">
        <v>161320.45442650735</v>
      </c>
      <c r="E38" s="66">
        <v>15924.22733067586</v>
      </c>
      <c r="F38" s="66">
        <v>8393.9384294068477</v>
      </c>
      <c r="G38" s="66">
        <v>39941.757042304074</v>
      </c>
      <c r="H38" s="66">
        <v>37711.820433625522</v>
      </c>
      <c r="I38" s="66">
        <v>51481.624483342559</v>
      </c>
      <c r="J38" s="66">
        <v>7867.0867071524972</v>
      </c>
      <c r="K38" s="42" t="s">
        <v>117</v>
      </c>
      <c r="L38" s="66">
        <v>2877.555341880342</v>
      </c>
      <c r="M38" s="66">
        <v>24663.190013022744</v>
      </c>
      <c r="N38" s="66">
        <v>54917.194690440243</v>
      </c>
      <c r="O38" s="66">
        <v>46449.509333760456</v>
      </c>
      <c r="P38" s="66">
        <v>15114.922996121528</v>
      </c>
      <c r="Q38" s="66">
        <v>17298.082051282046</v>
      </c>
    </row>
    <row r="39" spans="1:17" ht="12.95" customHeight="1" x14ac:dyDescent="0.25">
      <c r="A39" s="42"/>
      <c r="B39" s="123" t="s">
        <v>116</v>
      </c>
      <c r="C39" s="7" t="s">
        <v>115</v>
      </c>
      <c r="D39" s="40">
        <v>516433.70254803653</v>
      </c>
      <c r="E39" s="66">
        <v>67947.136834407444</v>
      </c>
      <c r="F39" s="66">
        <v>28214.491381099098</v>
      </c>
      <c r="G39" s="66">
        <v>121506.12637386689</v>
      </c>
      <c r="H39" s="66">
        <v>120771.72941694527</v>
      </c>
      <c r="I39" s="66">
        <v>148062.03520618519</v>
      </c>
      <c r="J39" s="66">
        <v>29932.183335532689</v>
      </c>
      <c r="K39" s="42" t="s">
        <v>117</v>
      </c>
      <c r="L39" s="66">
        <v>18965.532386988649</v>
      </c>
      <c r="M39" s="66">
        <v>51198.531239417578</v>
      </c>
      <c r="N39" s="66">
        <v>180458.53208022637</v>
      </c>
      <c r="O39" s="66">
        <v>143841.13354352032</v>
      </c>
      <c r="P39" s="66">
        <v>58958.821992412435</v>
      </c>
      <c r="Q39" s="66">
        <v>63011.151305471241</v>
      </c>
    </row>
    <row r="40" spans="1:17" ht="12.95" customHeight="1" x14ac:dyDescent="0.25">
      <c r="A40" s="42"/>
      <c r="B40" s="129" t="s">
        <v>84</v>
      </c>
      <c r="C40" s="7" t="s">
        <v>17</v>
      </c>
      <c r="D40" s="40">
        <v>74806.000000000015</v>
      </c>
      <c r="E40" s="66">
        <v>10689.939682539687</v>
      </c>
      <c r="F40" s="66">
        <v>3770.019841269841</v>
      </c>
      <c r="G40" s="66">
        <v>17214.575396825399</v>
      </c>
      <c r="H40" s="66">
        <v>19827.732539682547</v>
      </c>
      <c r="I40" s="66">
        <v>20168.86349206349</v>
      </c>
      <c r="J40" s="66">
        <v>3134.8690476190473</v>
      </c>
      <c r="K40" s="42" t="s">
        <v>117</v>
      </c>
      <c r="L40" s="66">
        <v>2117.2666666666669</v>
      </c>
      <c r="M40" s="66">
        <v>5592.8436507936512</v>
      </c>
      <c r="N40" s="66">
        <v>31317.314285714288</v>
      </c>
      <c r="O40" s="66">
        <v>22317.490476190487</v>
      </c>
      <c r="P40" s="66">
        <v>6754.4873015873027</v>
      </c>
      <c r="Q40" s="66">
        <v>6706.5976190476204</v>
      </c>
    </row>
    <row r="41" spans="1:17" ht="12.95" customHeight="1" x14ac:dyDescent="0.25">
      <c r="A41" s="42"/>
      <c r="B41" s="130"/>
      <c r="C41" s="7" t="s">
        <v>18</v>
      </c>
      <c r="D41" s="40">
        <v>172598</v>
      </c>
      <c r="E41" s="66">
        <v>23968.725477300475</v>
      </c>
      <c r="F41" s="66">
        <v>8092.6914474414443</v>
      </c>
      <c r="G41" s="66">
        <v>48475.16067266067</v>
      </c>
      <c r="H41" s="66">
        <v>39182.316588966605</v>
      </c>
      <c r="I41" s="66">
        <v>44520.902491952482</v>
      </c>
      <c r="J41" s="66">
        <v>8358.203321678322</v>
      </c>
      <c r="K41" s="42" t="s">
        <v>117</v>
      </c>
      <c r="L41" s="66">
        <v>6531.991020091019</v>
      </c>
      <c r="M41" s="66">
        <v>10909.819805194802</v>
      </c>
      <c r="N41" s="66">
        <v>64408.106893106909</v>
      </c>
      <c r="O41" s="66">
        <v>49055.666766566763</v>
      </c>
      <c r="P41" s="66">
        <v>25192.007717282733</v>
      </c>
      <c r="Q41" s="66">
        <v>16500.407797757794</v>
      </c>
    </row>
    <row r="42" spans="1:17" ht="12.95" customHeight="1" x14ac:dyDescent="0.25">
      <c r="A42" s="42"/>
      <c r="B42" s="131"/>
      <c r="C42" s="7" t="s">
        <v>19</v>
      </c>
      <c r="D42" s="40">
        <v>305570.99999999977</v>
      </c>
      <c r="E42" s="66">
        <v>40301.175658887034</v>
      </c>
      <c r="F42" s="66">
        <v>17361.696759054481</v>
      </c>
      <c r="G42" s="66">
        <v>66211.136932168229</v>
      </c>
      <c r="H42" s="66">
        <v>64207.066826757618</v>
      </c>
      <c r="I42" s="66">
        <v>92722.480760630788</v>
      </c>
      <c r="J42" s="66">
        <v>24767.443062501621</v>
      </c>
      <c r="K42" s="42" t="s">
        <v>117</v>
      </c>
      <c r="L42" s="66">
        <v>11815.474700230963</v>
      </c>
      <c r="M42" s="66">
        <v>35339.690005651377</v>
      </c>
      <c r="N42" s="66">
        <v>99958.825950245155</v>
      </c>
      <c r="O42" s="66">
        <v>79228.271172558045</v>
      </c>
      <c r="P42" s="66">
        <v>36457.961940768197</v>
      </c>
      <c r="Q42" s="66">
        <v>42770.776230546166</v>
      </c>
    </row>
    <row r="43" spans="1:17" ht="12.95" customHeight="1" x14ac:dyDescent="0.25">
      <c r="A43" s="42"/>
      <c r="B43" s="129" t="s">
        <v>83</v>
      </c>
      <c r="C43" s="7" t="s">
        <v>20</v>
      </c>
      <c r="D43" s="40">
        <v>60309.999999999993</v>
      </c>
      <c r="E43" s="66">
        <v>8995.8158730158721</v>
      </c>
      <c r="F43" s="66">
        <v>2791.3865079365069</v>
      </c>
      <c r="G43" s="66">
        <v>16525.565873015868</v>
      </c>
      <c r="H43" s="66">
        <v>15468.944444444447</v>
      </c>
      <c r="I43" s="66">
        <v>14548.0873015873</v>
      </c>
      <c r="J43" s="66" t="s">
        <v>117</v>
      </c>
      <c r="K43" s="42" t="s">
        <v>117</v>
      </c>
      <c r="L43" s="66" t="s">
        <v>117</v>
      </c>
      <c r="M43" s="66">
        <v>3256.1603174603174</v>
      </c>
      <c r="N43" s="66">
        <v>29820.449999999979</v>
      </c>
      <c r="O43" s="66">
        <v>15717.945238095239</v>
      </c>
      <c r="P43" s="66">
        <v>4138.0277777777783</v>
      </c>
      <c r="Q43" s="66">
        <v>5393.616666666665</v>
      </c>
    </row>
    <row r="44" spans="1:17" ht="12.95" customHeight="1" x14ac:dyDescent="0.25">
      <c r="A44" s="42"/>
      <c r="B44" s="130"/>
      <c r="C44" s="7" t="s">
        <v>21</v>
      </c>
      <c r="D44" s="40">
        <v>309550.99999999983</v>
      </c>
      <c r="E44" s="66">
        <v>43501.963113099482</v>
      </c>
      <c r="F44" s="66">
        <v>16089.136258443979</v>
      </c>
      <c r="G44" s="66">
        <v>67239.64053412182</v>
      </c>
      <c r="H44" s="66">
        <v>65869.794635060447</v>
      </c>
      <c r="I44" s="66">
        <v>93184.673404098445</v>
      </c>
      <c r="J44" s="66">
        <v>23665.792055175618</v>
      </c>
      <c r="K44" s="42" t="s">
        <v>117</v>
      </c>
      <c r="L44" s="66">
        <v>12373.030042111304</v>
      </c>
      <c r="M44" s="66">
        <v>32711.35587866724</v>
      </c>
      <c r="N44" s="66">
        <v>102904.34200641119</v>
      </c>
      <c r="O44" s="66">
        <v>87499.946813583709</v>
      </c>
      <c r="P44" s="66">
        <v>35113.352233808495</v>
      </c>
      <c r="Q44" s="66">
        <v>38948.973025417952</v>
      </c>
    </row>
    <row r="45" spans="1:17" ht="12.95" customHeight="1" x14ac:dyDescent="0.25">
      <c r="A45" s="42"/>
      <c r="B45" s="130"/>
      <c r="C45" s="7" t="s">
        <v>22</v>
      </c>
      <c r="D45" s="40">
        <v>59433</v>
      </c>
      <c r="E45" s="66">
        <v>8500.6047619047658</v>
      </c>
      <c r="F45" s="66">
        <v>2739.7380952380959</v>
      </c>
      <c r="G45" s="66">
        <v>15122.554761904767</v>
      </c>
      <c r="H45" s="66">
        <v>13658.433333333334</v>
      </c>
      <c r="I45" s="66">
        <v>15703.435714285713</v>
      </c>
      <c r="J45" s="66">
        <v>3708.2333333333331</v>
      </c>
      <c r="K45" s="42" t="s">
        <v>117</v>
      </c>
      <c r="L45" s="66">
        <v>2654.1166666666668</v>
      </c>
      <c r="M45" s="66">
        <v>6523.9619047619053</v>
      </c>
      <c r="N45" s="66">
        <v>22361.069047619058</v>
      </c>
      <c r="O45" s="66">
        <v>15346.804761904768</v>
      </c>
      <c r="P45" s="66">
        <v>5208.6738095238088</v>
      </c>
      <c r="Q45" s="66">
        <v>7338.3738095238105</v>
      </c>
    </row>
    <row r="46" spans="1:17" ht="12.95" customHeight="1" x14ac:dyDescent="0.25">
      <c r="A46" s="42"/>
      <c r="B46" s="131"/>
      <c r="C46" s="7" t="s">
        <v>23</v>
      </c>
      <c r="D46" s="40">
        <v>123681.00000000001</v>
      </c>
      <c r="E46" s="66">
        <v>13961.457070707074</v>
      </c>
      <c r="F46" s="66">
        <v>7604.1471861471864</v>
      </c>
      <c r="G46" s="66">
        <v>33013.111832611838</v>
      </c>
      <c r="H46" s="66">
        <v>28219.943542568548</v>
      </c>
      <c r="I46" s="66">
        <v>33976.050324675321</v>
      </c>
      <c r="J46" s="66">
        <v>6906.2900432900442</v>
      </c>
      <c r="K46" s="42" t="s">
        <v>117</v>
      </c>
      <c r="L46" s="66" t="s">
        <v>117</v>
      </c>
      <c r="M46" s="66">
        <v>9350.8753607503586</v>
      </c>
      <c r="N46" s="66">
        <v>40598.386075036069</v>
      </c>
      <c r="O46" s="66">
        <v>32036.731601731601</v>
      </c>
      <c r="P46" s="66">
        <v>23944.403138528141</v>
      </c>
      <c r="Q46" s="66">
        <v>14296.818145743142</v>
      </c>
    </row>
    <row r="47" spans="1:17" x14ac:dyDescent="0.25">
      <c r="A47" s="42"/>
      <c r="K47" s="42"/>
    </row>
    <row r="48" spans="1:17" x14ac:dyDescent="0.25">
      <c r="A48" s="42"/>
      <c r="K48" s="42"/>
    </row>
    <row r="49" spans="1:17" x14ac:dyDescent="0.25">
      <c r="A49" s="42"/>
      <c r="K49" s="42"/>
    </row>
    <row r="50" spans="1:17" ht="12.95" customHeight="1" x14ac:dyDescent="0.25">
      <c r="A50" s="42"/>
      <c r="B50" s="177" t="s">
        <v>99</v>
      </c>
      <c r="C50" s="181"/>
      <c r="D50" s="171" t="s">
        <v>127</v>
      </c>
      <c r="E50" s="172"/>
      <c r="F50" s="172"/>
      <c r="G50" s="172"/>
      <c r="H50" s="172"/>
      <c r="I50" s="172"/>
      <c r="J50" s="173"/>
      <c r="K50" s="42"/>
      <c r="L50" s="171" t="s">
        <v>128</v>
      </c>
      <c r="M50" s="172"/>
      <c r="N50" s="172"/>
      <c r="O50" s="172"/>
      <c r="P50" s="172"/>
      <c r="Q50" s="173"/>
    </row>
    <row r="51" spans="1:17" ht="44.1" customHeight="1" x14ac:dyDescent="0.25">
      <c r="A51" s="42"/>
      <c r="B51" s="179"/>
      <c r="C51" s="182"/>
      <c r="D51" s="102" t="s">
        <v>25</v>
      </c>
      <c r="E51" s="50" t="s">
        <v>63</v>
      </c>
      <c r="F51" s="50" t="s">
        <v>64</v>
      </c>
      <c r="G51" s="50" t="s">
        <v>65</v>
      </c>
      <c r="H51" s="50" t="s">
        <v>66</v>
      </c>
      <c r="I51" s="50" t="s">
        <v>67</v>
      </c>
      <c r="J51" s="50" t="s">
        <v>24</v>
      </c>
      <c r="K51" s="42"/>
      <c r="L51" s="50" t="s">
        <v>63</v>
      </c>
      <c r="M51" s="50" t="s">
        <v>64</v>
      </c>
      <c r="N51" s="50" t="s">
        <v>65</v>
      </c>
      <c r="O51" s="50" t="s">
        <v>66</v>
      </c>
      <c r="P51" s="50" t="s">
        <v>67</v>
      </c>
      <c r="Q51" s="50" t="s">
        <v>24</v>
      </c>
    </row>
    <row r="52" spans="1:17" ht="12.95" customHeight="1" x14ac:dyDescent="0.25">
      <c r="A52" s="42"/>
      <c r="B52" s="129" t="s">
        <v>80</v>
      </c>
      <c r="C52" s="21" t="s">
        <v>25</v>
      </c>
      <c r="D52" s="58">
        <f t="shared" ref="D52:J65" si="0">D29/D$29*100</f>
        <v>100</v>
      </c>
      <c r="E52" s="58">
        <f t="shared" si="0"/>
        <v>100</v>
      </c>
      <c r="F52" s="58">
        <f t="shared" si="0"/>
        <v>100</v>
      </c>
      <c r="G52" s="58">
        <f t="shared" si="0"/>
        <v>100</v>
      </c>
      <c r="H52" s="58">
        <f t="shared" si="0"/>
        <v>100</v>
      </c>
      <c r="I52" s="58">
        <f t="shared" si="0"/>
        <v>100</v>
      </c>
      <c r="J52" s="58">
        <f t="shared" si="0"/>
        <v>100</v>
      </c>
      <c r="K52" s="42"/>
      <c r="L52" s="58">
        <f t="shared" ref="L52:Q54" si="1">L29/L$29*100</f>
        <v>100</v>
      </c>
      <c r="M52" s="58">
        <f t="shared" si="1"/>
        <v>100</v>
      </c>
      <c r="N52" s="58">
        <f t="shared" si="1"/>
        <v>100</v>
      </c>
      <c r="O52" s="58">
        <f t="shared" si="1"/>
        <v>100</v>
      </c>
      <c r="P52" s="58">
        <f t="shared" si="1"/>
        <v>100</v>
      </c>
      <c r="Q52" s="58">
        <f t="shared" si="1"/>
        <v>100</v>
      </c>
    </row>
    <row r="53" spans="1:17" ht="12.95" customHeight="1" x14ac:dyDescent="0.25">
      <c r="A53" s="42"/>
      <c r="B53" s="130"/>
      <c r="C53" s="7" t="s">
        <v>8</v>
      </c>
      <c r="D53" s="15">
        <f t="shared" si="0"/>
        <v>49.116506171165057</v>
      </c>
      <c r="E53" s="59">
        <f t="shared" si="0"/>
        <v>61.872444222479615</v>
      </c>
      <c r="F53" s="59">
        <f t="shared" si="0"/>
        <v>57.896771190345461</v>
      </c>
      <c r="G53" s="59">
        <f t="shared" si="0"/>
        <v>55.172906435902469</v>
      </c>
      <c r="H53" s="59">
        <f t="shared" si="0"/>
        <v>39.414790500186726</v>
      </c>
      <c r="I53" s="59">
        <f t="shared" si="0"/>
        <v>41.031803356807039</v>
      </c>
      <c r="J53" s="59">
        <f t="shared" si="0"/>
        <v>61.703835335092847</v>
      </c>
      <c r="K53" s="42"/>
      <c r="L53" s="59">
        <f t="shared" si="1"/>
        <v>64.018837069658446</v>
      </c>
      <c r="M53" s="59">
        <f t="shared" si="1"/>
        <v>47.953154143077938</v>
      </c>
      <c r="N53" s="59">
        <f t="shared" si="1"/>
        <v>47.174187162522983</v>
      </c>
      <c r="O53" s="59">
        <f t="shared" si="1"/>
        <v>48.265809206381796</v>
      </c>
      <c r="P53" s="59">
        <f t="shared" si="1"/>
        <v>62.166879922996074</v>
      </c>
      <c r="Q53" s="59">
        <f t="shared" si="1"/>
        <v>39.580453128622949</v>
      </c>
    </row>
    <row r="54" spans="1:17" ht="12.95" customHeight="1" x14ac:dyDescent="0.25">
      <c r="A54" s="42"/>
      <c r="B54" s="131"/>
      <c r="C54" s="7" t="s">
        <v>9</v>
      </c>
      <c r="D54" s="15">
        <f t="shared" si="0"/>
        <v>50.883493828834936</v>
      </c>
      <c r="E54" s="59">
        <f t="shared" si="0"/>
        <v>38.127555777520371</v>
      </c>
      <c r="F54" s="59">
        <f t="shared" si="0"/>
        <v>42.103228809654539</v>
      </c>
      <c r="G54" s="59">
        <f t="shared" si="0"/>
        <v>44.827093564097517</v>
      </c>
      <c r="H54" s="59">
        <f t="shared" si="0"/>
        <v>60.585209499813274</v>
      </c>
      <c r="I54" s="59">
        <f t="shared" si="0"/>
        <v>58.968196643192961</v>
      </c>
      <c r="J54" s="59">
        <f t="shared" si="0"/>
        <v>38.29616466490716</v>
      </c>
      <c r="K54" s="42"/>
      <c r="L54" s="59">
        <f t="shared" si="1"/>
        <v>35.981162930341554</v>
      </c>
      <c r="M54" s="59">
        <f t="shared" si="1"/>
        <v>52.046845856922054</v>
      </c>
      <c r="N54" s="59">
        <f t="shared" si="1"/>
        <v>52.825812837477017</v>
      </c>
      <c r="O54" s="59">
        <f t="shared" si="1"/>
        <v>51.734190793618218</v>
      </c>
      <c r="P54" s="59">
        <f t="shared" si="1"/>
        <v>37.833120077003919</v>
      </c>
      <c r="Q54" s="59">
        <f t="shared" si="1"/>
        <v>60.419546871377051</v>
      </c>
    </row>
    <row r="55" spans="1:17" ht="12.95" customHeight="1" x14ac:dyDescent="0.25">
      <c r="A55" s="42"/>
      <c r="B55" s="129" t="s">
        <v>81</v>
      </c>
      <c r="C55" s="7" t="s">
        <v>10</v>
      </c>
      <c r="D55" s="15">
        <f t="shared" si="0"/>
        <v>18.165016501650154</v>
      </c>
      <c r="E55" s="59">
        <f t="shared" si="0"/>
        <v>6.6846126476140526</v>
      </c>
      <c r="F55" s="59">
        <f t="shared" si="0"/>
        <v>25.501324437197116</v>
      </c>
      <c r="G55" s="59">
        <f t="shared" si="0"/>
        <v>11.382034429438136</v>
      </c>
      <c r="H55" s="59">
        <f t="shared" si="0"/>
        <v>21.076078521842355</v>
      </c>
      <c r="I55" s="59">
        <f t="shared" si="0"/>
        <v>25.461399567041038</v>
      </c>
      <c r="J55" s="59">
        <f t="shared" si="0"/>
        <v>19.092155217456632</v>
      </c>
      <c r="K55" s="42"/>
      <c r="L55" s="59"/>
      <c r="M55" s="59">
        <f t="shared" ref="M55:Q69" si="2">M32/M$29*100</f>
        <v>18.39025092860301</v>
      </c>
      <c r="N55" s="59">
        <f t="shared" si="2"/>
        <v>16.896438997788511</v>
      </c>
      <c r="O55" s="59">
        <f t="shared" si="2"/>
        <v>21.564519899797503</v>
      </c>
      <c r="P55" s="59">
        <f t="shared" si="2"/>
        <v>15.841073055215865</v>
      </c>
      <c r="Q55" s="59">
        <f t="shared" si="2"/>
        <v>17.933823468227864</v>
      </c>
    </row>
    <row r="56" spans="1:17" ht="12.95" customHeight="1" x14ac:dyDescent="0.25">
      <c r="A56" s="42"/>
      <c r="B56" s="130"/>
      <c r="C56" s="7" t="s">
        <v>11</v>
      </c>
      <c r="D56" s="15">
        <f t="shared" si="0"/>
        <v>24.95194176951944</v>
      </c>
      <c r="E56" s="59">
        <f t="shared" si="0"/>
        <v>31.708051870083668</v>
      </c>
      <c r="F56" s="59">
        <f t="shared" si="0"/>
        <v>20.956578992778493</v>
      </c>
      <c r="G56" s="59">
        <f t="shared" si="0"/>
        <v>23.523193170629717</v>
      </c>
      <c r="H56" s="59">
        <f t="shared" si="0"/>
        <v>23.858516270854221</v>
      </c>
      <c r="I56" s="59">
        <f t="shared" si="0"/>
        <v>25.787196184974405</v>
      </c>
      <c r="J56" s="59">
        <f t="shared" si="0"/>
        <v>19.492224127965365</v>
      </c>
      <c r="K56" s="42"/>
      <c r="L56" s="59">
        <f>L33/L$29*100</f>
        <v>20.176055721802548</v>
      </c>
      <c r="M56" s="59">
        <f t="shared" si="2"/>
        <v>19.724372411820656</v>
      </c>
      <c r="N56" s="59">
        <f t="shared" si="2"/>
        <v>23.920069312908307</v>
      </c>
      <c r="O56" s="59">
        <f t="shared" si="2"/>
        <v>23.4586390013677</v>
      </c>
      <c r="P56" s="59">
        <f t="shared" si="2"/>
        <v>35.575251481403868</v>
      </c>
      <c r="Q56" s="59">
        <f t="shared" si="2"/>
        <v>25.995925203554108</v>
      </c>
    </row>
    <row r="57" spans="1:17" ht="12.95" customHeight="1" x14ac:dyDescent="0.25">
      <c r="A57" s="42"/>
      <c r="B57" s="130"/>
      <c r="C57" s="7" t="s">
        <v>12</v>
      </c>
      <c r="D57" s="15">
        <f t="shared" si="0"/>
        <v>26.644965866449649</v>
      </c>
      <c r="E57" s="59">
        <f t="shared" si="0"/>
        <v>28.49531177971874</v>
      </c>
      <c r="F57" s="59">
        <f t="shared" si="0"/>
        <v>22.861216162714673</v>
      </c>
      <c r="G57" s="59">
        <f t="shared" si="0"/>
        <v>31.016087785271544</v>
      </c>
      <c r="H57" s="59">
        <f t="shared" si="0"/>
        <v>26.46626115865357</v>
      </c>
      <c r="I57" s="59">
        <f t="shared" si="0"/>
        <v>22.05083804372018</v>
      </c>
      <c r="J57" s="59">
        <f t="shared" si="0"/>
        <v>30.52005899521577</v>
      </c>
      <c r="K57" s="42"/>
      <c r="L57" s="59">
        <f>L34/L$29*100</f>
        <v>26.86598881995037</v>
      </c>
      <c r="M57" s="59">
        <f t="shared" si="2"/>
        <v>29.525983289337464</v>
      </c>
      <c r="N57" s="59">
        <f t="shared" si="2"/>
        <v>29.941054023659476</v>
      </c>
      <c r="O57" s="59">
        <f t="shared" si="2"/>
        <v>25.921866271769666</v>
      </c>
      <c r="P57" s="59">
        <f t="shared" si="2"/>
        <v>21.792543886510192</v>
      </c>
      <c r="Q57" s="59">
        <f t="shared" si="2"/>
        <v>21.218179796746071</v>
      </c>
    </row>
    <row r="58" spans="1:17" ht="12.95" customHeight="1" x14ac:dyDescent="0.25">
      <c r="A58" s="42"/>
      <c r="B58" s="131"/>
      <c r="C58" s="7" t="s">
        <v>13</v>
      </c>
      <c r="D58" s="15">
        <f t="shared" si="0"/>
        <v>30.238075862380764</v>
      </c>
      <c r="E58" s="59">
        <f t="shared" si="0"/>
        <v>33.112023702583549</v>
      </c>
      <c r="F58" s="59">
        <f t="shared" si="0"/>
        <v>30.680880407309711</v>
      </c>
      <c r="G58" s="59">
        <f t="shared" si="0"/>
        <v>34.078684614660617</v>
      </c>
      <c r="H58" s="59">
        <f t="shared" si="0"/>
        <v>28.599144048649862</v>
      </c>
      <c r="I58" s="59">
        <f t="shared" si="0"/>
        <v>26.700566204264359</v>
      </c>
      <c r="J58" s="59">
        <f t="shared" si="0"/>
        <v>30.895561659362237</v>
      </c>
      <c r="K58" s="42"/>
      <c r="L58" s="59">
        <f>L35/L$29*100</f>
        <v>39.737270591153681</v>
      </c>
      <c r="M58" s="59">
        <f t="shared" si="2"/>
        <v>32.359393370238863</v>
      </c>
      <c r="N58" s="59">
        <f t="shared" si="2"/>
        <v>29.242437665643667</v>
      </c>
      <c r="O58" s="59">
        <f t="shared" si="2"/>
        <v>29.054974827065109</v>
      </c>
      <c r="P58" s="59">
        <f t="shared" si="2"/>
        <v>26.791131576870058</v>
      </c>
      <c r="Q58" s="59">
        <f t="shared" si="2"/>
        <v>34.852071531471957</v>
      </c>
    </row>
    <row r="59" spans="1:17" ht="12.95" customHeight="1" x14ac:dyDescent="0.25">
      <c r="A59" s="42"/>
      <c r="B59" s="129" t="s">
        <v>82</v>
      </c>
      <c r="C59" s="7" t="s">
        <v>14</v>
      </c>
      <c r="D59" s="15">
        <f t="shared" si="0"/>
        <v>50.47835037784337</v>
      </c>
      <c r="E59" s="59">
        <f t="shared" si="0"/>
        <v>52.921932465843703</v>
      </c>
      <c r="F59" s="59">
        <f t="shared" si="0"/>
        <v>48.57596243625914</v>
      </c>
      <c r="G59" s="59">
        <f t="shared" si="0"/>
        <v>53.555014866072412</v>
      </c>
      <c r="H59" s="59">
        <f t="shared" si="0"/>
        <v>50.503350376409252</v>
      </c>
      <c r="I59" s="59">
        <f t="shared" si="0"/>
        <v>46.112211417881852</v>
      </c>
      <c r="J59" s="59">
        <f t="shared" si="0"/>
        <v>54.637536174409739</v>
      </c>
      <c r="K59" s="42"/>
      <c r="L59" s="59">
        <f>L36/L$29*100</f>
        <v>51.046991910315533</v>
      </c>
      <c r="M59" s="59">
        <f t="shared" si="2"/>
        <v>39.72480913529148</v>
      </c>
      <c r="N59" s="59">
        <f t="shared" si="2"/>
        <v>48.819974941329257</v>
      </c>
      <c r="O59" s="59">
        <f t="shared" si="2"/>
        <v>51.067857649960516</v>
      </c>
      <c r="P59" s="59">
        <f t="shared" si="2"/>
        <v>58.101826800016788</v>
      </c>
      <c r="Q59" s="59">
        <f t="shared" si="2"/>
        <v>54.42072809176792</v>
      </c>
    </row>
    <row r="60" spans="1:17" ht="12.95" customHeight="1" x14ac:dyDescent="0.25">
      <c r="A60" s="42"/>
      <c r="B60" s="130"/>
      <c r="C60" s="7" t="s">
        <v>15</v>
      </c>
      <c r="D60" s="15">
        <f t="shared" si="0"/>
        <v>20.348458351935093</v>
      </c>
      <c r="E60" s="59">
        <f t="shared" si="0"/>
        <v>25.834389376961582</v>
      </c>
      <c r="F60" s="59">
        <f t="shared" si="0"/>
        <v>22.701681868161351</v>
      </c>
      <c r="G60" s="59">
        <f t="shared" si="0"/>
        <v>16.163337914046693</v>
      </c>
      <c r="H60" s="59">
        <f t="shared" si="0"/>
        <v>18.890657800771461</v>
      </c>
      <c r="I60" s="59">
        <f t="shared" si="0"/>
        <v>21.182820863274902</v>
      </c>
      <c r="J60" s="59">
        <f t="shared" si="0"/>
        <v>23.666449266863442</v>
      </c>
      <c r="K60" s="42"/>
      <c r="L60" s="59"/>
      <c r="M60" s="59">
        <f t="shared" si="2"/>
        <v>12.701752611616863</v>
      </c>
      <c r="N60" s="59">
        <f t="shared" si="2"/>
        <v>23.115837217214668</v>
      </c>
      <c r="O60" s="59">
        <f t="shared" si="2"/>
        <v>18.089467202453136</v>
      </c>
      <c r="P60" s="59">
        <f t="shared" si="2"/>
        <v>19.801772368908637</v>
      </c>
      <c r="Q60" s="59">
        <f t="shared" si="2"/>
        <v>19.361230592839629</v>
      </c>
    </row>
    <row r="61" spans="1:17" ht="12.95" customHeight="1" x14ac:dyDescent="0.25">
      <c r="A61" s="42"/>
      <c r="B61" s="131"/>
      <c r="C61" s="7" t="s">
        <v>16</v>
      </c>
      <c r="D61" s="15">
        <f t="shared" si="0"/>
        <v>29.173191270221515</v>
      </c>
      <c r="E61" s="59">
        <f t="shared" si="0"/>
        <v>21.243678157194694</v>
      </c>
      <c r="F61" s="59">
        <f t="shared" si="0"/>
        <v>28.722355695579509</v>
      </c>
      <c r="G61" s="59">
        <f t="shared" si="0"/>
        <v>30.281647219880899</v>
      </c>
      <c r="H61" s="59">
        <f t="shared" si="0"/>
        <v>30.605991822819263</v>
      </c>
      <c r="I61" s="59">
        <f t="shared" si="0"/>
        <v>32.704967718843214</v>
      </c>
      <c r="J61" s="59">
        <f t="shared" si="0"/>
        <v>21.696014558726826</v>
      </c>
      <c r="K61" s="42"/>
      <c r="L61" s="59">
        <f>L38/L$29*100</f>
        <v>14.061045546385323</v>
      </c>
      <c r="M61" s="59">
        <f t="shared" si="2"/>
        <v>47.573438253091652</v>
      </c>
      <c r="N61" s="59">
        <f t="shared" si="2"/>
        <v>28.06418784145605</v>
      </c>
      <c r="O61" s="59">
        <f t="shared" si="2"/>
        <v>30.842675147586323</v>
      </c>
      <c r="P61" s="59">
        <f t="shared" si="2"/>
        <v>22.09640083107454</v>
      </c>
      <c r="Q61" s="59">
        <f t="shared" si="2"/>
        <v>26.218041315392444</v>
      </c>
    </row>
    <row r="62" spans="1:17" ht="12.95" customHeight="1" x14ac:dyDescent="0.25">
      <c r="A62" s="42"/>
      <c r="B62" s="123" t="s">
        <v>116</v>
      </c>
      <c r="C62" s="7" t="s">
        <v>115</v>
      </c>
      <c r="D62" s="15">
        <f t="shared" si="0"/>
        <v>93.391871702705686</v>
      </c>
      <c r="E62" s="59">
        <f t="shared" si="0"/>
        <v>90.644718681729429</v>
      </c>
      <c r="F62" s="59">
        <f t="shared" si="0"/>
        <v>96.544269895848672</v>
      </c>
      <c r="G62" s="59">
        <f t="shared" si="0"/>
        <v>92.119273821897281</v>
      </c>
      <c r="H62" s="59">
        <f t="shared" si="0"/>
        <v>98.015384048311518</v>
      </c>
      <c r="I62" s="59">
        <f t="shared" si="0"/>
        <v>94.060048228884341</v>
      </c>
      <c r="J62" s="59">
        <f t="shared" si="0"/>
        <v>82.547594757253179</v>
      </c>
      <c r="K62" s="42"/>
      <c r="L62" s="59">
        <f>L39/L$29*100</f>
        <v>92.674226216839372</v>
      </c>
      <c r="M62" s="59">
        <f t="shared" si="2"/>
        <v>98.758115364691861</v>
      </c>
      <c r="N62" s="59">
        <f t="shared" si="2"/>
        <v>92.219243361578506</v>
      </c>
      <c r="O62" s="59">
        <f t="shared" si="2"/>
        <v>95.511134958725606</v>
      </c>
      <c r="P62" s="59">
        <f t="shared" si="2"/>
        <v>86.191491918722264</v>
      </c>
      <c r="Q62" s="59">
        <f t="shared" si="2"/>
        <v>95.503591864096251</v>
      </c>
    </row>
    <row r="63" spans="1:17" ht="12.95" customHeight="1" x14ac:dyDescent="0.25">
      <c r="A63" s="42"/>
      <c r="B63" s="129" t="s">
        <v>84</v>
      </c>
      <c r="C63" s="7" t="s">
        <v>17</v>
      </c>
      <c r="D63" s="15">
        <f t="shared" si="0"/>
        <v>13.52791717527918</v>
      </c>
      <c r="E63" s="59">
        <f t="shared" si="0"/>
        <v>14.260888985064419</v>
      </c>
      <c r="F63" s="59">
        <f t="shared" si="0"/>
        <v>12.900243642601556</v>
      </c>
      <c r="G63" s="59">
        <f t="shared" si="0"/>
        <v>13.051145913651002</v>
      </c>
      <c r="H63" s="59">
        <f t="shared" si="0"/>
        <v>16.091703158235219</v>
      </c>
      <c r="I63" s="59">
        <f t="shared" si="0"/>
        <v>12.812766420125685</v>
      </c>
      <c r="J63" s="59">
        <f t="shared" si="0"/>
        <v>8.6454067469484865</v>
      </c>
      <c r="K63" s="42"/>
      <c r="L63" s="59">
        <f>L40/L$29*100</f>
        <v>10.345928921175693</v>
      </c>
      <c r="M63" s="59">
        <f t="shared" si="2"/>
        <v>10.788174682177603</v>
      </c>
      <c r="N63" s="59">
        <f t="shared" si="2"/>
        <v>16.004003768917848</v>
      </c>
      <c r="O63" s="59">
        <f t="shared" si="2"/>
        <v>14.818910226166837</v>
      </c>
      <c r="P63" s="59">
        <f t="shared" si="2"/>
        <v>9.8743380209461495</v>
      </c>
      <c r="Q63" s="59">
        <f t="shared" si="2"/>
        <v>10.164933484569243</v>
      </c>
    </row>
    <row r="64" spans="1:17" ht="12.95" customHeight="1" x14ac:dyDescent="0.25">
      <c r="A64" s="42"/>
      <c r="B64" s="130"/>
      <c r="C64" s="7" t="s">
        <v>18</v>
      </c>
      <c r="D64" s="15">
        <f t="shared" si="0"/>
        <v>31.212622632126241</v>
      </c>
      <c r="E64" s="59">
        <f t="shared" si="0"/>
        <v>31.97542206001107</v>
      </c>
      <c r="F64" s="59">
        <f t="shared" si="0"/>
        <v>27.691549591746611</v>
      </c>
      <c r="G64" s="59">
        <f t="shared" si="0"/>
        <v>36.751205332850759</v>
      </c>
      <c r="H64" s="59">
        <f t="shared" si="0"/>
        <v>31.799410564963221</v>
      </c>
      <c r="I64" s="59">
        <f t="shared" si="0"/>
        <v>28.282997932285426</v>
      </c>
      <c r="J64" s="59">
        <f t="shared" si="0"/>
        <v>23.050426123696298</v>
      </c>
      <c r="K64" s="42"/>
      <c r="L64" s="59">
        <f>L41/L$29*100</f>
        <v>31.918282128350818</v>
      </c>
      <c r="M64" s="59">
        <f t="shared" si="2"/>
        <v>21.04422171587446</v>
      </c>
      <c r="N64" s="59">
        <f t="shared" si="2"/>
        <v>32.914303444479934</v>
      </c>
      <c r="O64" s="59">
        <f t="shared" si="2"/>
        <v>32.573174957733727</v>
      </c>
      <c r="P64" s="59">
        <f t="shared" si="2"/>
        <v>36.828020917039325</v>
      </c>
      <c r="Q64" s="59">
        <f t="shared" si="2"/>
        <v>25.009036960278191</v>
      </c>
    </row>
    <row r="65" spans="1:17" ht="12.95" customHeight="1" x14ac:dyDescent="0.25">
      <c r="A65" s="42"/>
      <c r="B65" s="131"/>
      <c r="C65" s="7" t="s">
        <v>19</v>
      </c>
      <c r="D65" s="15">
        <f t="shared" si="0"/>
        <v>55.259460192594581</v>
      </c>
      <c r="E65" s="59">
        <f t="shared" si="0"/>
        <v>53.763688954924525</v>
      </c>
      <c r="F65" s="59">
        <f t="shared" si="0"/>
        <v>59.40820676565184</v>
      </c>
      <c r="G65" s="59">
        <f t="shared" si="0"/>
        <v>50.197648753498257</v>
      </c>
      <c r="H65" s="59">
        <f t="shared" si="0"/>
        <v>52.108886276801556</v>
      </c>
      <c r="I65" s="59">
        <f t="shared" si="0"/>
        <v>58.904235647588877</v>
      </c>
      <c r="J65" s="59">
        <f t="shared" si="0"/>
        <v>68.304167129355207</v>
      </c>
      <c r="K65" s="42"/>
      <c r="L65" s="59">
        <f>L42/L$29*100</f>
        <v>57.735788950473498</v>
      </c>
      <c r="M65" s="59">
        <f t="shared" si="2"/>
        <v>68.167603601947945</v>
      </c>
      <c r="N65" s="59">
        <f t="shared" si="2"/>
        <v>51.081692786602225</v>
      </c>
      <c r="O65" s="59">
        <f t="shared" si="2"/>
        <v>52.607914816099445</v>
      </c>
      <c r="P65" s="59">
        <f t="shared" si="2"/>
        <v>53.29764106201452</v>
      </c>
      <c r="Q65" s="59">
        <f t="shared" si="2"/>
        <v>64.826029555152587</v>
      </c>
    </row>
    <row r="66" spans="1:17" ht="12.95" customHeight="1" x14ac:dyDescent="0.25">
      <c r="A66" s="42"/>
      <c r="B66" s="129" t="s">
        <v>83</v>
      </c>
      <c r="C66" s="7" t="s">
        <v>20</v>
      </c>
      <c r="D66" s="15">
        <f t="shared" ref="D66:I69" si="3">D43/D$29*100</f>
        <v>10.906460509064608</v>
      </c>
      <c r="E66" s="59">
        <f t="shared" si="3"/>
        <v>12.000847086602205</v>
      </c>
      <c r="F66" s="59">
        <f t="shared" si="3"/>
        <v>9.5515587633943912</v>
      </c>
      <c r="G66" s="59">
        <f t="shared" si="3"/>
        <v>12.528776722204565</v>
      </c>
      <c r="H66" s="59">
        <f t="shared" si="3"/>
        <v>12.5542172647855</v>
      </c>
      <c r="I66" s="59">
        <f t="shared" si="3"/>
        <v>9.2420301485100591</v>
      </c>
      <c r="J66" s="59"/>
      <c r="K66" s="42"/>
      <c r="L66" s="59"/>
      <c r="M66" s="59">
        <f t="shared" si="2"/>
        <v>6.2808883085712477</v>
      </c>
      <c r="N66" s="59">
        <f t="shared" si="2"/>
        <v>15.239065196868646</v>
      </c>
      <c r="O66" s="59">
        <f t="shared" si="2"/>
        <v>10.436783637104478</v>
      </c>
      <c r="P66" s="59">
        <f t="shared" si="2"/>
        <v>6.0493540358333728</v>
      </c>
      <c r="Q66" s="59">
        <f t="shared" si="2"/>
        <v>8.1748984764224364</v>
      </c>
    </row>
    <row r="67" spans="1:17" ht="12.95" customHeight="1" x14ac:dyDescent="0.25">
      <c r="A67" s="42"/>
      <c r="B67" s="130"/>
      <c r="C67" s="7" t="s">
        <v>21</v>
      </c>
      <c r="D67" s="15">
        <f t="shared" si="3"/>
        <v>55.97920339979202</v>
      </c>
      <c r="E67" s="59">
        <f t="shared" si="3"/>
        <v>58.03369195820305</v>
      </c>
      <c r="F67" s="59">
        <f t="shared" si="3"/>
        <v>55.053762704610229</v>
      </c>
      <c r="G67" s="59">
        <f t="shared" si="3"/>
        <v>50.977403715348046</v>
      </c>
      <c r="H67" s="59">
        <f t="shared" si="3"/>
        <v>53.458315530530051</v>
      </c>
      <c r="I67" s="59">
        <f t="shared" si="3"/>
        <v>59.197854888166404</v>
      </c>
      <c r="J67" s="59">
        <f>J44/J$29*100</f>
        <v>65.266011178709505</v>
      </c>
      <c r="K67" s="42"/>
      <c r="L67" s="59">
        <f>L44/L$29*100</f>
        <v>60.460258204881299</v>
      </c>
      <c r="M67" s="59">
        <f t="shared" si="2"/>
        <v>63.097744786744002</v>
      </c>
      <c r="N67" s="59">
        <f t="shared" si="2"/>
        <v>52.586932017342804</v>
      </c>
      <c r="O67" s="59">
        <f t="shared" si="2"/>
        <v>58.100343226681829</v>
      </c>
      <c r="P67" s="59">
        <f t="shared" si="2"/>
        <v>51.331965480739036</v>
      </c>
      <c r="Q67" s="59">
        <f t="shared" si="2"/>
        <v>59.033468620691963</v>
      </c>
    </row>
    <row r="68" spans="1:17" ht="12.95" customHeight="1" x14ac:dyDescent="0.25">
      <c r="A68" s="42"/>
      <c r="B68" s="130"/>
      <c r="C68" s="7" t="s">
        <v>22</v>
      </c>
      <c r="D68" s="15">
        <f t="shared" si="3"/>
        <v>10.747863827478643</v>
      </c>
      <c r="E68" s="59">
        <f t="shared" si="3"/>
        <v>11.340211864192037</v>
      </c>
      <c r="F68" s="59">
        <f t="shared" si="3"/>
        <v>9.3748283652491349</v>
      </c>
      <c r="G68" s="59">
        <f t="shared" si="3"/>
        <v>11.465090728940892</v>
      </c>
      <c r="H68" s="59">
        <f t="shared" si="3"/>
        <v>11.084850694181503</v>
      </c>
      <c r="I68" s="59">
        <f t="shared" si="3"/>
        <v>9.9759936339386197</v>
      </c>
      <c r="J68" s="59">
        <f>J45/J$29*100</f>
        <v>10.226642641933775</v>
      </c>
      <c r="K68" s="42"/>
      <c r="L68" s="59">
        <f>L45/L$29*100</f>
        <v>12.969222448049885</v>
      </c>
      <c r="M68" s="59">
        <f t="shared" si="2"/>
        <v>12.584231750954821</v>
      </c>
      <c r="N68" s="59">
        <f t="shared" si="2"/>
        <v>11.427117601791673</v>
      </c>
      <c r="O68" s="59">
        <f t="shared" si="2"/>
        <v>10.190344755285262</v>
      </c>
      <c r="P68" s="59">
        <f t="shared" si="2"/>
        <v>7.614524025235907</v>
      </c>
      <c r="Q68" s="59">
        <f t="shared" si="2"/>
        <v>11.122492491104211</v>
      </c>
    </row>
    <row r="69" spans="1:17" ht="12.95" customHeight="1" x14ac:dyDescent="0.25">
      <c r="A69" s="42"/>
      <c r="B69" s="131"/>
      <c r="C69" s="7" t="s">
        <v>23</v>
      </c>
      <c r="D69" s="15">
        <f t="shared" si="3"/>
        <v>22.366472263664736</v>
      </c>
      <c r="E69" s="59">
        <f t="shared" si="3"/>
        <v>18.625249091002726</v>
      </c>
      <c r="F69" s="59">
        <f t="shared" si="3"/>
        <v>26.019850166746256</v>
      </c>
      <c r="G69" s="59">
        <f t="shared" si="3"/>
        <v>25.028728833506502</v>
      </c>
      <c r="H69" s="59">
        <f t="shared" si="3"/>
        <v>22.902616510502945</v>
      </c>
      <c r="I69" s="59">
        <f t="shared" si="3"/>
        <v>21.584121329384917</v>
      </c>
      <c r="J69" s="59">
        <f>J46/J$29*100</f>
        <v>19.046309631973706</v>
      </c>
      <c r="K69" s="42"/>
      <c r="L69" s="59"/>
      <c r="M69" s="59">
        <f t="shared" si="2"/>
        <v>18.037135153729924</v>
      </c>
      <c r="N69" s="59">
        <f t="shared" si="2"/>
        <v>20.746885183996863</v>
      </c>
      <c r="O69" s="59">
        <f t="shared" si="2"/>
        <v>21.27252838092846</v>
      </c>
      <c r="P69" s="59">
        <f t="shared" si="2"/>
        <v>35.004156458191659</v>
      </c>
      <c r="Q69" s="59">
        <f t="shared" si="2"/>
        <v>21.669140411781388</v>
      </c>
    </row>
    <row r="70" spans="1:17" x14ac:dyDescent="0.25">
      <c r="A70" s="42"/>
      <c r="K70" s="42"/>
    </row>
    <row r="71" spans="1:17" x14ac:dyDescent="0.25">
      <c r="A71" s="42"/>
      <c r="K71" s="42"/>
    </row>
    <row r="72" spans="1:17" x14ac:dyDescent="0.25">
      <c r="A72" s="42"/>
      <c r="K72" s="42"/>
    </row>
    <row r="73" spans="1:17" ht="12.95" customHeight="1" x14ac:dyDescent="0.25">
      <c r="A73" s="42"/>
      <c r="B73" s="177" t="s">
        <v>100</v>
      </c>
      <c r="C73" s="181"/>
      <c r="D73" s="171" t="s">
        <v>127</v>
      </c>
      <c r="E73" s="172"/>
      <c r="F73" s="172"/>
      <c r="G73" s="172"/>
      <c r="H73" s="172"/>
      <c r="I73" s="172"/>
      <c r="J73" s="173"/>
      <c r="K73" s="42"/>
      <c r="L73" s="171" t="s">
        <v>128</v>
      </c>
      <c r="M73" s="172"/>
      <c r="N73" s="172"/>
      <c r="O73" s="172"/>
      <c r="P73" s="172"/>
      <c r="Q73" s="173"/>
    </row>
    <row r="74" spans="1:17" ht="44.1" customHeight="1" x14ac:dyDescent="0.25">
      <c r="A74" s="42"/>
      <c r="B74" s="179"/>
      <c r="C74" s="182"/>
      <c r="D74" s="102" t="s">
        <v>25</v>
      </c>
      <c r="E74" s="50" t="s">
        <v>63</v>
      </c>
      <c r="F74" s="50" t="s">
        <v>64</v>
      </c>
      <c r="G74" s="50" t="s">
        <v>65</v>
      </c>
      <c r="H74" s="50" t="s">
        <v>66</v>
      </c>
      <c r="I74" s="50" t="s">
        <v>67</v>
      </c>
      <c r="J74" s="50" t="s">
        <v>24</v>
      </c>
      <c r="K74" s="42"/>
      <c r="L74" s="50" t="s">
        <v>63</v>
      </c>
      <c r="M74" s="50" t="s">
        <v>64</v>
      </c>
      <c r="N74" s="50" t="s">
        <v>65</v>
      </c>
      <c r="O74" s="50" t="s">
        <v>66</v>
      </c>
      <c r="P74" s="50" t="s">
        <v>67</v>
      </c>
      <c r="Q74" s="50" t="s">
        <v>24</v>
      </c>
    </row>
    <row r="75" spans="1:17" ht="12.95" customHeight="1" x14ac:dyDescent="0.25">
      <c r="A75" s="42"/>
      <c r="B75" s="129" t="s">
        <v>80</v>
      </c>
      <c r="C75" s="21" t="s">
        <v>25</v>
      </c>
      <c r="D75" s="58">
        <f t="shared" ref="D75:J88" si="4">D29/$D29*100</f>
        <v>100</v>
      </c>
      <c r="E75" s="58">
        <f t="shared" si="4"/>
        <v>13.555737749216007</v>
      </c>
      <c r="F75" s="58">
        <f t="shared" si="4"/>
        <v>5.2849420042073829</v>
      </c>
      <c r="G75" s="58">
        <f t="shared" si="4"/>
        <v>23.852954112148712</v>
      </c>
      <c r="H75" s="58">
        <f t="shared" si="4"/>
        <v>22.282583472201605</v>
      </c>
      <c r="I75" s="58">
        <f t="shared" si="4"/>
        <v>28.466430985966245</v>
      </c>
      <c r="J75" s="58">
        <f t="shared" si="4"/>
        <v>6.5573516762600494</v>
      </c>
      <c r="K75" s="42"/>
      <c r="L75" s="58">
        <f t="shared" ref="L75:Q77" si="5">L29/$D29*100</f>
        <v>3.7008422418714506</v>
      </c>
      <c r="M75" s="58">
        <f t="shared" si="5"/>
        <v>9.3751712937546632</v>
      </c>
      <c r="N75" s="58">
        <f t="shared" si="5"/>
        <v>35.387539604695768</v>
      </c>
      <c r="O75" s="58">
        <f t="shared" si="5"/>
        <v>27.234762586973254</v>
      </c>
      <c r="P75" s="58">
        <f t="shared" si="5"/>
        <v>12.370262120283606</v>
      </c>
      <c r="Q75" s="58">
        <f t="shared" si="5"/>
        <v>11.931422152421286</v>
      </c>
    </row>
    <row r="76" spans="1:17" ht="12.95" customHeight="1" x14ac:dyDescent="0.25">
      <c r="A76" s="42"/>
      <c r="B76" s="130"/>
      <c r="C76" s="7" t="s">
        <v>8</v>
      </c>
      <c r="D76" s="15">
        <f t="shared" si="4"/>
        <v>100</v>
      </c>
      <c r="E76" s="59">
        <f t="shared" si="4"/>
        <v>17.076268105472899</v>
      </c>
      <c r="F76" s="59">
        <f t="shared" si="4"/>
        <v>6.2296995821635548</v>
      </c>
      <c r="G76" s="59">
        <f t="shared" si="4"/>
        <v>26.794186069815868</v>
      </c>
      <c r="H76" s="59">
        <f t="shared" si="4"/>
        <v>17.881226248037844</v>
      </c>
      <c r="I76" s="59">
        <f t="shared" si="4"/>
        <v>23.78078347869139</v>
      </c>
      <c r="J76" s="59">
        <f t="shared" si="4"/>
        <v>8.2378365158184383</v>
      </c>
      <c r="K76" s="42"/>
      <c r="L76" s="59">
        <f t="shared" si="5"/>
        <v>4.8237066308671848</v>
      </c>
      <c r="M76" s="59">
        <f t="shared" si="5"/>
        <v>9.153115097407035</v>
      </c>
      <c r="N76" s="59">
        <f t="shared" si="5"/>
        <v>33.988134471852121</v>
      </c>
      <c r="O76" s="59">
        <f t="shared" si="5"/>
        <v>26.763057010265669</v>
      </c>
      <c r="P76" s="59">
        <f t="shared" si="5"/>
        <v>15.657070500245156</v>
      </c>
      <c r="Q76" s="59">
        <f t="shared" si="5"/>
        <v>9.6149162893628155</v>
      </c>
    </row>
    <row r="77" spans="1:17" ht="12.95" customHeight="1" x14ac:dyDescent="0.25">
      <c r="A77" s="42"/>
      <c r="B77" s="131"/>
      <c r="C77" s="7" t="s">
        <v>9</v>
      </c>
      <c r="D77" s="15">
        <f t="shared" si="4"/>
        <v>100</v>
      </c>
      <c r="E77" s="59">
        <f t="shared" si="4"/>
        <v>10.157461845628649</v>
      </c>
      <c r="F77" s="59">
        <f t="shared" si="4"/>
        <v>4.3729922162460229</v>
      </c>
      <c r="G77" s="59">
        <f t="shared" si="4"/>
        <v>21.013859806133866</v>
      </c>
      <c r="H77" s="59">
        <f t="shared" si="4"/>
        <v>26.531098520899686</v>
      </c>
      <c r="I77" s="59">
        <f t="shared" si="4"/>
        <v>32.989364011774924</v>
      </c>
      <c r="J77" s="59">
        <f t="shared" si="4"/>
        <v>4.9352235993168563</v>
      </c>
      <c r="K77" s="42"/>
      <c r="L77" s="59">
        <f t="shared" si="5"/>
        <v>2.6169706060712166</v>
      </c>
      <c r="M77" s="59">
        <f t="shared" si="5"/>
        <v>9.5895163341117957</v>
      </c>
      <c r="N77" s="59">
        <f t="shared" si="5"/>
        <v>36.738348789978645</v>
      </c>
      <c r="O77" s="59">
        <f t="shared" si="5"/>
        <v>27.690087646751323</v>
      </c>
      <c r="P77" s="59">
        <f t="shared" si="5"/>
        <v>9.1975919294183903</v>
      </c>
      <c r="Q77" s="59">
        <f t="shared" si="5"/>
        <v>14.167484693668692</v>
      </c>
    </row>
    <row r="78" spans="1:17" ht="12.95" customHeight="1" x14ac:dyDescent="0.25">
      <c r="A78" s="42"/>
      <c r="B78" s="129" t="s">
        <v>81</v>
      </c>
      <c r="C78" s="7" t="s">
        <v>10</v>
      </c>
      <c r="D78" s="15">
        <f t="shared" si="4"/>
        <v>100</v>
      </c>
      <c r="E78" s="59">
        <f t="shared" si="4"/>
        <v>4.9884268477222093</v>
      </c>
      <c r="F78" s="59">
        <f t="shared" si="4"/>
        <v>7.4193723231035973</v>
      </c>
      <c r="G78" s="59">
        <f t="shared" si="4"/>
        <v>14.946044498424834</v>
      </c>
      <c r="H78" s="59">
        <f t="shared" si="4"/>
        <v>25.853512375668114</v>
      </c>
      <c r="I78" s="59">
        <f t="shared" si="4"/>
        <v>39.900606394463914</v>
      </c>
      <c r="J78" s="59">
        <f t="shared" si="4"/>
        <v>6.8920375606173216</v>
      </c>
      <c r="K78" s="42"/>
      <c r="L78" s="59"/>
      <c r="M78" s="59">
        <f t="shared" ref="M78:Q92" si="6">M32/$D32*100</f>
        <v>9.4914173392092263</v>
      </c>
      <c r="N78" s="59">
        <f t="shared" si="6"/>
        <v>32.916204846731091</v>
      </c>
      <c r="O78" s="59">
        <f t="shared" si="6"/>
        <v>32.331629300732715</v>
      </c>
      <c r="P78" s="59">
        <f t="shared" si="6"/>
        <v>10.787671232876711</v>
      </c>
      <c r="Q78" s="59">
        <f t="shared" si="6"/>
        <v>11.779566431276766</v>
      </c>
    </row>
    <row r="79" spans="1:17" ht="12.95" customHeight="1" x14ac:dyDescent="0.25">
      <c r="A79" s="42"/>
      <c r="B79" s="130"/>
      <c r="C79" s="7" t="s">
        <v>11</v>
      </c>
      <c r="D79" s="15">
        <f t="shared" si="4"/>
        <v>100</v>
      </c>
      <c r="E79" s="59">
        <f t="shared" si="4"/>
        <v>17.226155770147528</v>
      </c>
      <c r="F79" s="59">
        <f t="shared" si="4"/>
        <v>4.4387048353374778</v>
      </c>
      <c r="G79" s="59">
        <f t="shared" si="4"/>
        <v>22.487133564717638</v>
      </c>
      <c r="H79" s="59">
        <f t="shared" si="4"/>
        <v>21.306132614400862</v>
      </c>
      <c r="I79" s="59">
        <f t="shared" si="4"/>
        <v>29.419331260938726</v>
      </c>
      <c r="J79" s="59">
        <f t="shared" si="4"/>
        <v>5.1225419544577582</v>
      </c>
      <c r="K79" s="42"/>
      <c r="L79" s="59">
        <f>L33/$D33*100</f>
        <v>2.9924885197035755</v>
      </c>
      <c r="M79" s="59">
        <f t="shared" si="6"/>
        <v>7.4110212235474009</v>
      </c>
      <c r="N79" s="59">
        <f t="shared" si="6"/>
        <v>33.924109312872652</v>
      </c>
      <c r="O79" s="59">
        <f t="shared" si="6"/>
        <v>25.604839483723492</v>
      </c>
      <c r="P79" s="59">
        <f t="shared" si="6"/>
        <v>17.636911382887099</v>
      </c>
      <c r="Q79" s="59">
        <f t="shared" si="6"/>
        <v>12.430630077265766</v>
      </c>
    </row>
    <row r="80" spans="1:17" ht="12.95" customHeight="1" x14ac:dyDescent="0.25">
      <c r="A80" s="42"/>
      <c r="B80" s="130"/>
      <c r="C80" s="7" t="s">
        <v>12</v>
      </c>
      <c r="D80" s="15">
        <f t="shared" si="4"/>
        <v>100</v>
      </c>
      <c r="E80" s="59">
        <f t="shared" si="4"/>
        <v>14.497108966253021</v>
      </c>
      <c r="F80" s="59">
        <f t="shared" si="4"/>
        <v>4.5344476015158959</v>
      </c>
      <c r="G80" s="59">
        <f t="shared" si="4"/>
        <v>27.766044902764126</v>
      </c>
      <c r="H80" s="59">
        <f t="shared" si="4"/>
        <v>22.133136759141429</v>
      </c>
      <c r="I80" s="59">
        <f t="shared" si="4"/>
        <v>23.558245955370761</v>
      </c>
      <c r="J80" s="59">
        <f t="shared" si="4"/>
        <v>7.5110158149547859</v>
      </c>
      <c r="K80" s="42"/>
      <c r="L80" s="59">
        <f>L34/$D34*100</f>
        <v>3.7315411396234137</v>
      </c>
      <c r="M80" s="59">
        <f t="shared" si="6"/>
        <v>10.388872417458293</v>
      </c>
      <c r="N80" s="59">
        <f t="shared" si="6"/>
        <v>39.765118873832705</v>
      </c>
      <c r="O80" s="59">
        <f t="shared" si="6"/>
        <v>26.495656900497476</v>
      </c>
      <c r="P80" s="59">
        <f t="shared" si="6"/>
        <v>10.117463895247829</v>
      </c>
      <c r="Q80" s="59">
        <f t="shared" si="6"/>
        <v>9.5013467733403019</v>
      </c>
    </row>
    <row r="81" spans="1:17" ht="12.95" customHeight="1" x14ac:dyDescent="0.25">
      <c r="A81" s="42"/>
      <c r="B81" s="131"/>
      <c r="C81" s="7" t="s">
        <v>13</v>
      </c>
      <c r="D81" s="15">
        <f t="shared" si="4"/>
        <v>100</v>
      </c>
      <c r="E81" s="59">
        <f t="shared" si="4"/>
        <v>14.84412935865644</v>
      </c>
      <c r="F81" s="59">
        <f t="shared" si="4"/>
        <v>5.3623343736755871</v>
      </c>
      <c r="G81" s="59">
        <f t="shared" si="4"/>
        <v>26.882573613990758</v>
      </c>
      <c r="H81" s="59">
        <f t="shared" si="4"/>
        <v>21.074846739516843</v>
      </c>
      <c r="I81" s="59">
        <f t="shared" si="4"/>
        <v>25.136183552126017</v>
      </c>
      <c r="J81" s="59">
        <f t="shared" si="4"/>
        <v>6.6999323620343523</v>
      </c>
      <c r="K81" s="42"/>
      <c r="L81" s="59">
        <f>L35/$D35*100</f>
        <v>4.8634499843747303</v>
      </c>
      <c r="M81" s="59">
        <f t="shared" si="6"/>
        <v>10.032875675975383</v>
      </c>
      <c r="N81" s="59">
        <f t="shared" si="6"/>
        <v>34.222346876185696</v>
      </c>
      <c r="O81" s="59">
        <f t="shared" si="6"/>
        <v>26.169169790663389</v>
      </c>
      <c r="P81" s="59">
        <f t="shared" si="6"/>
        <v>10.960132569718214</v>
      </c>
      <c r="Q81" s="59">
        <f t="shared" si="6"/>
        <v>13.752025103082577</v>
      </c>
    </row>
    <row r="82" spans="1:17" ht="12.95" customHeight="1" x14ac:dyDescent="0.25">
      <c r="A82" s="42"/>
      <c r="B82" s="129" t="s">
        <v>82</v>
      </c>
      <c r="C82" s="7" t="s">
        <v>14</v>
      </c>
      <c r="D82" s="15">
        <f t="shared" si="4"/>
        <v>100</v>
      </c>
      <c r="E82" s="59">
        <f t="shared" si="4"/>
        <v>14.21195091200101</v>
      </c>
      <c r="F82" s="59">
        <f t="shared" si="4"/>
        <v>5.0857673111851405</v>
      </c>
      <c r="G82" s="59">
        <f t="shared" si="4"/>
        <v>25.306795933580677</v>
      </c>
      <c r="H82" s="59">
        <f t="shared" si="4"/>
        <v>22.293619184555105</v>
      </c>
      <c r="I82" s="59">
        <f t="shared" si="4"/>
        <v>26.004219117936628</v>
      </c>
      <c r="J82" s="59">
        <f t="shared" si="4"/>
        <v>7.0976475407414403</v>
      </c>
      <c r="K82" s="42"/>
      <c r="L82" s="59">
        <f>L36/$D36*100</f>
        <v>3.7425324434747735</v>
      </c>
      <c r="M82" s="59">
        <f t="shared" si="6"/>
        <v>7.377952874199674</v>
      </c>
      <c r="N82" s="59">
        <f t="shared" si="6"/>
        <v>34.224945621338151</v>
      </c>
      <c r="O82" s="59">
        <f t="shared" si="6"/>
        <v>27.552821526681619</v>
      </c>
      <c r="P82" s="59">
        <f t="shared" si="6"/>
        <v>14.238476927308682</v>
      </c>
      <c r="Q82" s="59">
        <f t="shared" si="6"/>
        <v>12.86327060699713</v>
      </c>
    </row>
    <row r="83" spans="1:17" ht="12.95" customHeight="1" x14ac:dyDescent="0.25">
      <c r="A83" s="42"/>
      <c r="B83" s="130"/>
      <c r="C83" s="7" t="s">
        <v>15</v>
      </c>
      <c r="D83" s="15">
        <f t="shared" si="4"/>
        <v>100</v>
      </c>
      <c r="E83" s="59">
        <f t="shared" si="4"/>
        <v>17.210355755128717</v>
      </c>
      <c r="F83" s="59">
        <f t="shared" si="4"/>
        <v>5.8961258880719836</v>
      </c>
      <c r="G83" s="59">
        <f t="shared" si="4"/>
        <v>18.94705490188867</v>
      </c>
      <c r="H83" s="59">
        <f t="shared" si="4"/>
        <v>20.686218681055841</v>
      </c>
      <c r="I83" s="59">
        <f t="shared" si="4"/>
        <v>29.633660583193862</v>
      </c>
      <c r="J83" s="59">
        <f t="shared" si="4"/>
        <v>7.6265841906609246</v>
      </c>
      <c r="K83" s="42"/>
      <c r="L83" s="59"/>
      <c r="M83" s="59">
        <f t="shared" si="6"/>
        <v>5.8520947584945358</v>
      </c>
      <c r="N83" s="59">
        <f t="shared" si="6"/>
        <v>40.200225042704197</v>
      </c>
      <c r="O83" s="59">
        <f t="shared" si="6"/>
        <v>24.211285988493536</v>
      </c>
      <c r="P83" s="59">
        <f t="shared" si="6"/>
        <v>12.037920043524801</v>
      </c>
      <c r="Q83" s="59">
        <f t="shared" si="6"/>
        <v>11.352556129716589</v>
      </c>
    </row>
    <row r="84" spans="1:17" ht="12.95" customHeight="1" x14ac:dyDescent="0.25">
      <c r="A84" s="42"/>
      <c r="B84" s="131"/>
      <c r="C84" s="7" t="s">
        <v>16</v>
      </c>
      <c r="D84" s="15">
        <f t="shared" si="4"/>
        <v>100</v>
      </c>
      <c r="E84" s="59">
        <f t="shared" si="4"/>
        <v>9.8711768369896635</v>
      </c>
      <c r="F84" s="59">
        <f t="shared" si="4"/>
        <v>5.2032697646725694</v>
      </c>
      <c r="G84" s="59">
        <f t="shared" si="4"/>
        <v>24.759263903822138</v>
      </c>
      <c r="H84" s="59">
        <f t="shared" si="4"/>
        <v>23.376961444654167</v>
      </c>
      <c r="I84" s="59">
        <f t="shared" si="4"/>
        <v>31.912645340827506</v>
      </c>
      <c r="J84" s="59">
        <f t="shared" si="4"/>
        <v>4.8766827090339619</v>
      </c>
      <c r="K84" s="42"/>
      <c r="L84" s="59">
        <f>L38/$D38*100</f>
        <v>1.7837510761484172</v>
      </c>
      <c r="M84" s="59">
        <f t="shared" si="6"/>
        <v>15.288321682888972</v>
      </c>
      <c r="N84" s="59">
        <f t="shared" si="6"/>
        <v>34.042301012398177</v>
      </c>
      <c r="O84" s="59">
        <f t="shared" si="6"/>
        <v>28.793316693092645</v>
      </c>
      <c r="P84" s="59">
        <f t="shared" si="6"/>
        <v>9.3695018712009794</v>
      </c>
      <c r="Q84" s="59">
        <f t="shared" si="6"/>
        <v>10.722807664270821</v>
      </c>
    </row>
    <row r="85" spans="1:17" ht="12.95" customHeight="1" x14ac:dyDescent="0.25">
      <c r="A85" s="42"/>
      <c r="B85" s="123" t="s">
        <v>116</v>
      </c>
      <c r="C85" s="7" t="s">
        <v>115</v>
      </c>
      <c r="D85" s="15">
        <f t="shared" si="4"/>
        <v>100</v>
      </c>
      <c r="E85" s="59">
        <f t="shared" si="4"/>
        <v>13.156991207034419</v>
      </c>
      <c r="F85" s="59">
        <f t="shared" si="4"/>
        <v>5.4633327069653639</v>
      </c>
      <c r="G85" s="59">
        <f t="shared" si="4"/>
        <v>23.527923482601313</v>
      </c>
      <c r="H85" s="59">
        <f t="shared" si="4"/>
        <v>23.385718015898</v>
      </c>
      <c r="I85" s="59">
        <f t="shared" si="4"/>
        <v>28.670095401531832</v>
      </c>
      <c r="J85" s="59">
        <f t="shared" si="4"/>
        <v>5.7959391859690879</v>
      </c>
      <c r="K85" s="42"/>
      <c r="L85" s="59">
        <f>L39/$D39*100</f>
        <v>3.6724040846703945</v>
      </c>
      <c r="M85" s="59">
        <f t="shared" si="6"/>
        <v>9.9138632871574259</v>
      </c>
      <c r="N85" s="59">
        <f t="shared" si="6"/>
        <v>34.943213657408592</v>
      </c>
      <c r="O85" s="59">
        <f t="shared" si="6"/>
        <v>27.852778165681553</v>
      </c>
      <c r="P85" s="59">
        <f t="shared" si="6"/>
        <v>11.416532596829953</v>
      </c>
      <c r="Q85" s="59">
        <f t="shared" si="6"/>
        <v>12.201208208252096</v>
      </c>
    </row>
    <row r="86" spans="1:17" ht="12.95" customHeight="1" x14ac:dyDescent="0.25">
      <c r="A86" s="42"/>
      <c r="B86" s="129" t="s">
        <v>84</v>
      </c>
      <c r="C86" s="7" t="s">
        <v>17</v>
      </c>
      <c r="D86" s="15">
        <f t="shared" si="4"/>
        <v>100</v>
      </c>
      <c r="E86" s="59">
        <f t="shared" si="4"/>
        <v>14.290216937865525</v>
      </c>
      <c r="F86" s="59">
        <f t="shared" si="4"/>
        <v>5.0397292212788285</v>
      </c>
      <c r="G86" s="59">
        <f t="shared" si="4"/>
        <v>23.012292325248502</v>
      </c>
      <c r="H86" s="59">
        <f t="shared" si="4"/>
        <v>26.505537710454437</v>
      </c>
      <c r="I86" s="59">
        <f t="shared" si="4"/>
        <v>26.961558554211539</v>
      </c>
      <c r="J86" s="59">
        <f t="shared" si="4"/>
        <v>4.190665250941163</v>
      </c>
      <c r="K86" s="42"/>
      <c r="L86" s="59">
        <f>L40/$D40*100</f>
        <v>2.8303433770909638</v>
      </c>
      <c r="M86" s="59">
        <f t="shared" si="6"/>
        <v>7.4764639879069197</v>
      </c>
      <c r="N86" s="59">
        <f t="shared" si="6"/>
        <v>41.864709095145152</v>
      </c>
      <c r="O86" s="59">
        <f t="shared" si="6"/>
        <v>29.833824126661607</v>
      </c>
      <c r="P86" s="59">
        <f t="shared" si="6"/>
        <v>9.0293389588900634</v>
      </c>
      <c r="Q86" s="59">
        <f t="shared" si="6"/>
        <v>8.9653204543052958</v>
      </c>
    </row>
    <row r="87" spans="1:17" ht="12.95" customHeight="1" x14ac:dyDescent="0.25">
      <c r="A87" s="42"/>
      <c r="B87" s="130"/>
      <c r="C87" s="7" t="s">
        <v>18</v>
      </c>
      <c r="D87" s="15">
        <f t="shared" si="4"/>
        <v>100</v>
      </c>
      <c r="E87" s="59">
        <f t="shared" si="4"/>
        <v>13.887023880520328</v>
      </c>
      <c r="F87" s="59">
        <f t="shared" si="4"/>
        <v>4.6887515773308168</v>
      </c>
      <c r="G87" s="59">
        <f t="shared" si="4"/>
        <v>28.085586549473728</v>
      </c>
      <c r="H87" s="59">
        <f t="shared" si="4"/>
        <v>22.701489350378687</v>
      </c>
      <c r="I87" s="59">
        <f t="shared" si="4"/>
        <v>25.794564532585824</v>
      </c>
      <c r="J87" s="59">
        <f t="shared" si="4"/>
        <v>4.8425841097106117</v>
      </c>
      <c r="K87" s="42"/>
      <c r="L87" s="59">
        <f>L41/$D41*100</f>
        <v>3.7845114196520346</v>
      </c>
      <c r="M87" s="59">
        <f t="shared" si="6"/>
        <v>6.3209421923746527</v>
      </c>
      <c r="N87" s="59">
        <f t="shared" si="6"/>
        <v>37.316832693951788</v>
      </c>
      <c r="O87" s="59">
        <f t="shared" si="6"/>
        <v>28.421920744485313</v>
      </c>
      <c r="P87" s="59">
        <f t="shared" si="6"/>
        <v>14.595770354976729</v>
      </c>
      <c r="Q87" s="59">
        <f t="shared" si="6"/>
        <v>9.5600225945594932</v>
      </c>
    </row>
    <row r="88" spans="1:17" ht="12.95" customHeight="1" x14ac:dyDescent="0.25">
      <c r="A88" s="42"/>
      <c r="B88" s="131"/>
      <c r="C88" s="7" t="s">
        <v>19</v>
      </c>
      <c r="D88" s="15">
        <f t="shared" si="4"/>
        <v>100</v>
      </c>
      <c r="E88" s="59">
        <f t="shared" si="4"/>
        <v>13.188809035833593</v>
      </c>
      <c r="F88" s="59">
        <f t="shared" si="4"/>
        <v>5.6817226631632236</v>
      </c>
      <c r="G88" s="59">
        <f t="shared" si="4"/>
        <v>21.668004140500337</v>
      </c>
      <c r="H88" s="59">
        <f t="shared" si="4"/>
        <v>21.012159801407094</v>
      </c>
      <c r="I88" s="59">
        <f t="shared" si="4"/>
        <v>30.344005406478647</v>
      </c>
      <c r="J88" s="59">
        <f t="shared" si="4"/>
        <v>8.1052989526171135</v>
      </c>
      <c r="K88" s="42"/>
      <c r="L88" s="59">
        <f>L42/$D42*100</f>
        <v>3.8666871857051137</v>
      </c>
      <c r="M88" s="59">
        <f t="shared" si="6"/>
        <v>11.565132164260158</v>
      </c>
      <c r="N88" s="59">
        <f t="shared" si="6"/>
        <v>32.712144133522237</v>
      </c>
      <c r="O88" s="59">
        <f t="shared" si="6"/>
        <v>25.927941844140349</v>
      </c>
      <c r="P88" s="59">
        <f t="shared" si="6"/>
        <v>11.931093572612658</v>
      </c>
      <c r="Q88" s="59">
        <f t="shared" si="6"/>
        <v>13.997001099759531</v>
      </c>
    </row>
    <row r="89" spans="1:17" ht="12.95" customHeight="1" x14ac:dyDescent="0.25">
      <c r="A89" s="42"/>
      <c r="B89" s="129" t="s">
        <v>83</v>
      </c>
      <c r="C89" s="7" t="s">
        <v>20</v>
      </c>
      <c r="D89" s="15">
        <f t="shared" ref="D89:I92" si="7">D43/$D43*100</f>
        <v>100</v>
      </c>
      <c r="E89" s="59">
        <f t="shared" si="7"/>
        <v>14.915960658291946</v>
      </c>
      <c r="F89" s="59">
        <f t="shared" si="7"/>
        <v>4.628397459685802</v>
      </c>
      <c r="G89" s="59">
        <f t="shared" si="7"/>
        <v>27.401037759933462</v>
      </c>
      <c r="H89" s="59">
        <f t="shared" si="7"/>
        <v>25.649053961937408</v>
      </c>
      <c r="I89" s="59">
        <f t="shared" si="7"/>
        <v>24.122180901322007</v>
      </c>
      <c r="J89" s="59"/>
      <c r="K89" s="42"/>
      <c r="L89" s="59"/>
      <c r="M89" s="59">
        <f t="shared" si="6"/>
        <v>5.3990388284866819</v>
      </c>
      <c r="N89" s="59">
        <f t="shared" si="6"/>
        <v>49.445282706018872</v>
      </c>
      <c r="O89" s="59">
        <f t="shared" si="6"/>
        <v>26.061922132474287</v>
      </c>
      <c r="P89" s="59">
        <f t="shared" si="6"/>
        <v>6.8612631035943936</v>
      </c>
      <c r="Q89" s="59">
        <f t="shared" si="6"/>
        <v>8.9431548112529686</v>
      </c>
    </row>
    <row r="90" spans="1:17" ht="12.95" customHeight="1" x14ac:dyDescent="0.25">
      <c r="A90" s="42"/>
      <c r="B90" s="130"/>
      <c r="C90" s="7" t="s">
        <v>21</v>
      </c>
      <c r="D90" s="15">
        <f t="shared" si="7"/>
        <v>100</v>
      </c>
      <c r="E90" s="59">
        <f t="shared" si="7"/>
        <v>14.053245866787542</v>
      </c>
      <c r="F90" s="59">
        <f t="shared" si="7"/>
        <v>5.1975720506294563</v>
      </c>
      <c r="G90" s="59">
        <f t="shared" si="7"/>
        <v>21.721668007572859</v>
      </c>
      <c r="H90" s="59">
        <f t="shared" si="7"/>
        <v>21.279141283685234</v>
      </c>
      <c r="I90" s="59">
        <f t="shared" si="7"/>
        <v>30.103173113347559</v>
      </c>
      <c r="J90" s="59">
        <f>J44/$D44*100</f>
        <v>7.6451996779773381</v>
      </c>
      <c r="K90" s="42"/>
      <c r="L90" s="59">
        <f>L44/$D44*100</f>
        <v>3.9970893462180102</v>
      </c>
      <c r="M90" s="59">
        <f t="shared" si="6"/>
        <v>10.567355905381426</v>
      </c>
      <c r="N90" s="59">
        <f t="shared" si="6"/>
        <v>33.243097908393523</v>
      </c>
      <c r="O90" s="59">
        <f t="shared" si="6"/>
        <v>28.266730462374134</v>
      </c>
      <c r="P90" s="59">
        <f t="shared" si="6"/>
        <v>11.343317331815603</v>
      </c>
      <c r="Q90" s="59">
        <f t="shared" si="6"/>
        <v>12.58240904581732</v>
      </c>
    </row>
    <row r="91" spans="1:17" ht="12.95" customHeight="1" x14ac:dyDescent="0.25">
      <c r="A91" s="42"/>
      <c r="B91" s="130"/>
      <c r="C91" s="7" t="s">
        <v>22</v>
      </c>
      <c r="D91" s="15">
        <f t="shared" si="7"/>
        <v>100</v>
      </c>
      <c r="E91" s="59">
        <f t="shared" si="7"/>
        <v>14.302836407222866</v>
      </c>
      <c r="F91" s="59">
        <f t="shared" si="7"/>
        <v>4.6097926997427283</v>
      </c>
      <c r="G91" s="59">
        <f t="shared" si="7"/>
        <v>25.444710450262932</v>
      </c>
      <c r="H91" s="59">
        <f t="shared" si="7"/>
        <v>22.981228161683465</v>
      </c>
      <c r="I91" s="59">
        <f t="shared" si="7"/>
        <v>26.422081527578474</v>
      </c>
      <c r="J91" s="59">
        <f>J45/$D45*100</f>
        <v>6.2393507535095534</v>
      </c>
      <c r="K91" s="42"/>
      <c r="L91" s="59">
        <f>L45/$D45*100</f>
        <v>4.4657289160343021</v>
      </c>
      <c r="M91" s="59">
        <f t="shared" si="6"/>
        <v>10.977002515036942</v>
      </c>
      <c r="N91" s="59">
        <f t="shared" si="6"/>
        <v>37.623995167026827</v>
      </c>
      <c r="O91" s="59">
        <f t="shared" si="6"/>
        <v>25.822026082992224</v>
      </c>
      <c r="P91" s="59">
        <f t="shared" si="6"/>
        <v>8.7639422703276111</v>
      </c>
      <c r="Q91" s="59">
        <f t="shared" si="6"/>
        <v>12.347305048582118</v>
      </c>
    </row>
    <row r="92" spans="1:17" ht="12.95" customHeight="1" x14ac:dyDescent="0.25">
      <c r="A92" s="42"/>
      <c r="B92" s="131"/>
      <c r="C92" s="7" t="s">
        <v>23</v>
      </c>
      <c r="D92" s="15">
        <f t="shared" si="7"/>
        <v>100</v>
      </c>
      <c r="E92" s="59">
        <f t="shared" si="7"/>
        <v>11.288279582722547</v>
      </c>
      <c r="F92" s="59">
        <f t="shared" si="7"/>
        <v>6.1481934865882266</v>
      </c>
      <c r="G92" s="59">
        <f t="shared" si="7"/>
        <v>26.692144979917558</v>
      </c>
      <c r="H92" s="59">
        <f t="shared" si="7"/>
        <v>22.816716830045475</v>
      </c>
      <c r="I92" s="59">
        <f t="shared" si="7"/>
        <v>27.470711204368754</v>
      </c>
      <c r="J92" s="59">
        <f>J46/$D46*100</f>
        <v>5.5839539163574381</v>
      </c>
      <c r="K92" s="42"/>
      <c r="L92" s="59"/>
      <c r="M92" s="59">
        <f t="shared" si="6"/>
        <v>7.5604784572815209</v>
      </c>
      <c r="N92" s="59">
        <f t="shared" si="6"/>
        <v>32.825079094635448</v>
      </c>
      <c r="O92" s="59">
        <f t="shared" si="6"/>
        <v>25.902710684528422</v>
      </c>
      <c r="P92" s="59">
        <f t="shared" si="6"/>
        <v>19.359807196358485</v>
      </c>
      <c r="Q92" s="59">
        <f t="shared" si="6"/>
        <v>11.559429617922834</v>
      </c>
    </row>
    <row r="93" spans="1:17" x14ac:dyDescent="0.25">
      <c r="A93" s="42"/>
      <c r="K93" s="42"/>
    </row>
    <row r="94" spans="1:17" x14ac:dyDescent="0.25">
      <c r="A94" s="42"/>
      <c r="K94" s="42"/>
    </row>
    <row r="95" spans="1:17" x14ac:dyDescent="0.25">
      <c r="A95" s="42"/>
      <c r="K95" s="42"/>
    </row>
    <row r="96" spans="1:17" ht="12.95" customHeight="1" x14ac:dyDescent="0.25">
      <c r="A96" s="42"/>
      <c r="B96" s="177" t="s">
        <v>86</v>
      </c>
      <c r="C96" s="181"/>
      <c r="D96" s="171" t="s">
        <v>127</v>
      </c>
      <c r="E96" s="172"/>
      <c r="F96" s="172"/>
      <c r="G96" s="172"/>
      <c r="H96" s="172"/>
      <c r="I96" s="172"/>
      <c r="J96" s="173"/>
      <c r="K96" s="42"/>
      <c r="L96" s="171" t="s">
        <v>128</v>
      </c>
      <c r="M96" s="172"/>
      <c r="N96" s="172"/>
      <c r="O96" s="172"/>
      <c r="P96" s="172"/>
      <c r="Q96" s="173"/>
    </row>
    <row r="97" spans="1:17" ht="44.1" customHeight="1" x14ac:dyDescent="0.25">
      <c r="A97" s="42"/>
      <c r="B97" s="179"/>
      <c r="C97" s="182"/>
      <c r="D97" s="102" t="s">
        <v>25</v>
      </c>
      <c r="E97" s="50" t="s">
        <v>63</v>
      </c>
      <c r="F97" s="50" t="s">
        <v>64</v>
      </c>
      <c r="G97" s="50" t="s">
        <v>65</v>
      </c>
      <c r="H97" s="50" t="s">
        <v>66</v>
      </c>
      <c r="I97" s="50" t="s">
        <v>67</v>
      </c>
      <c r="J97" s="50" t="s">
        <v>24</v>
      </c>
      <c r="K97" s="42"/>
      <c r="L97" s="50" t="s">
        <v>63</v>
      </c>
      <c r="M97" s="50" t="s">
        <v>64</v>
      </c>
      <c r="N97" s="50" t="s">
        <v>65</v>
      </c>
      <c r="O97" s="50" t="s">
        <v>66</v>
      </c>
      <c r="P97" s="50" t="s">
        <v>67</v>
      </c>
      <c r="Q97" s="50" t="s">
        <v>24</v>
      </c>
    </row>
    <row r="98" spans="1:17" ht="12.95" customHeight="1" x14ac:dyDescent="0.25">
      <c r="A98" s="42"/>
      <c r="B98" s="129" t="s">
        <v>80</v>
      </c>
      <c r="C98" s="21" t="s">
        <v>25</v>
      </c>
      <c r="D98" s="40">
        <f>E98+F98+G98+H98+I98+J98</f>
        <v>1067</v>
      </c>
      <c r="E98" s="40">
        <f>E99+E100</f>
        <v>145</v>
      </c>
      <c r="F98" s="40">
        <f t="shared" ref="F98:Q98" si="8">F99+F100</f>
        <v>60</v>
      </c>
      <c r="G98" s="40">
        <f t="shared" si="8"/>
        <v>270</v>
      </c>
      <c r="H98" s="40">
        <f t="shared" si="8"/>
        <v>246</v>
      </c>
      <c r="I98" s="40">
        <f t="shared" si="8"/>
        <v>285</v>
      </c>
      <c r="J98" s="40">
        <f t="shared" si="8"/>
        <v>61</v>
      </c>
      <c r="K98" s="42"/>
      <c r="L98" s="40">
        <f t="shared" si="8"/>
        <v>43</v>
      </c>
      <c r="M98" s="40">
        <f t="shared" si="8"/>
        <v>91</v>
      </c>
      <c r="N98" s="40">
        <f t="shared" si="8"/>
        <v>386</v>
      </c>
      <c r="O98" s="40">
        <f t="shared" si="8"/>
        <v>300</v>
      </c>
      <c r="P98" s="40">
        <f t="shared" si="8"/>
        <v>127</v>
      </c>
      <c r="Q98" s="40">
        <f t="shared" si="8"/>
        <v>120</v>
      </c>
    </row>
    <row r="99" spans="1:17" ht="12.95" customHeight="1" x14ac:dyDescent="0.25">
      <c r="A99" s="42"/>
      <c r="B99" s="130"/>
      <c r="C99" s="7" t="s">
        <v>8</v>
      </c>
      <c r="D99" s="67">
        <f>E99+F99+G99+H99+I99+J99</f>
        <v>530</v>
      </c>
      <c r="E99" s="19">
        <v>91</v>
      </c>
      <c r="F99" s="19">
        <v>33</v>
      </c>
      <c r="G99" s="19">
        <v>144</v>
      </c>
      <c r="H99" s="19">
        <v>103</v>
      </c>
      <c r="I99" s="19">
        <v>124</v>
      </c>
      <c r="J99" s="19">
        <v>35</v>
      </c>
      <c r="K99" s="42"/>
      <c r="L99" s="5">
        <v>25</v>
      </c>
      <c r="M99" s="5">
        <v>42</v>
      </c>
      <c r="N99" s="5">
        <v>185</v>
      </c>
      <c r="O99" s="5">
        <v>150</v>
      </c>
      <c r="P99" s="5">
        <v>78</v>
      </c>
      <c r="Q99" s="5">
        <v>50</v>
      </c>
    </row>
    <row r="100" spans="1:17" ht="12.95" customHeight="1" x14ac:dyDescent="0.25">
      <c r="A100" s="42"/>
      <c r="B100" s="131"/>
      <c r="C100" s="7" t="s">
        <v>9</v>
      </c>
      <c r="D100" s="67">
        <f t="shared" ref="D100:D115" si="9">E100+F100+G100+H100+I100+J100</f>
        <v>537</v>
      </c>
      <c r="E100" s="19">
        <v>54</v>
      </c>
      <c r="F100" s="19">
        <v>27</v>
      </c>
      <c r="G100" s="19">
        <v>126</v>
      </c>
      <c r="H100" s="19">
        <v>143</v>
      </c>
      <c r="I100" s="19">
        <v>161</v>
      </c>
      <c r="J100" s="19">
        <v>26</v>
      </c>
      <c r="K100" s="42"/>
      <c r="L100" s="5">
        <v>18</v>
      </c>
      <c r="M100" s="5">
        <v>49</v>
      </c>
      <c r="N100" s="5">
        <v>201</v>
      </c>
      <c r="O100" s="5">
        <v>150</v>
      </c>
      <c r="P100" s="5">
        <v>49</v>
      </c>
      <c r="Q100" s="5">
        <v>70</v>
      </c>
    </row>
    <row r="101" spans="1:17" ht="12.95" customHeight="1" x14ac:dyDescent="0.25">
      <c r="A101" s="42"/>
      <c r="B101" s="129" t="s">
        <v>81</v>
      </c>
      <c r="C101" s="7" t="s">
        <v>10</v>
      </c>
      <c r="D101" s="67">
        <f t="shared" si="9"/>
        <v>180</v>
      </c>
      <c r="E101" s="19">
        <v>16</v>
      </c>
      <c r="F101" s="19">
        <v>10</v>
      </c>
      <c r="G101" s="19">
        <v>30</v>
      </c>
      <c r="H101" s="19">
        <v>38</v>
      </c>
      <c r="I101" s="19">
        <v>72</v>
      </c>
      <c r="J101" s="19">
        <v>14</v>
      </c>
      <c r="K101" s="42"/>
      <c r="L101" s="5">
        <v>6</v>
      </c>
      <c r="M101" s="5">
        <v>14</v>
      </c>
      <c r="N101" s="5">
        <v>57</v>
      </c>
      <c r="O101" s="5">
        <v>58</v>
      </c>
      <c r="P101" s="5">
        <v>25</v>
      </c>
      <c r="Q101" s="5">
        <v>20</v>
      </c>
    </row>
    <row r="102" spans="1:17" ht="12.95" customHeight="1" x14ac:dyDescent="0.25">
      <c r="A102" s="42"/>
      <c r="B102" s="130"/>
      <c r="C102" s="7" t="s">
        <v>11</v>
      </c>
      <c r="D102" s="67">
        <f t="shared" si="9"/>
        <v>262</v>
      </c>
      <c r="E102" s="19">
        <v>39</v>
      </c>
      <c r="F102" s="19">
        <v>15</v>
      </c>
      <c r="G102" s="19">
        <v>64</v>
      </c>
      <c r="H102" s="19">
        <v>64</v>
      </c>
      <c r="I102" s="19">
        <v>69</v>
      </c>
      <c r="J102" s="19">
        <v>11</v>
      </c>
      <c r="K102" s="42"/>
      <c r="L102" s="5">
        <v>11</v>
      </c>
      <c r="M102" s="5">
        <v>25</v>
      </c>
      <c r="N102" s="5">
        <v>84</v>
      </c>
      <c r="O102" s="5">
        <v>74</v>
      </c>
      <c r="P102" s="5">
        <v>39</v>
      </c>
      <c r="Q102" s="5">
        <v>29</v>
      </c>
    </row>
    <row r="103" spans="1:17" ht="12.95" customHeight="1" x14ac:dyDescent="0.25">
      <c r="A103" s="42"/>
      <c r="B103" s="130"/>
      <c r="C103" s="7" t="s">
        <v>12</v>
      </c>
      <c r="D103" s="67">
        <f t="shared" si="9"/>
        <v>307</v>
      </c>
      <c r="E103" s="19">
        <v>44</v>
      </c>
      <c r="F103" s="19">
        <v>12</v>
      </c>
      <c r="G103" s="19">
        <v>101</v>
      </c>
      <c r="H103" s="19">
        <v>70</v>
      </c>
      <c r="I103" s="19">
        <v>62</v>
      </c>
      <c r="J103" s="19">
        <v>18</v>
      </c>
      <c r="K103" s="42"/>
      <c r="L103" s="5">
        <v>12</v>
      </c>
      <c r="M103" s="5">
        <v>29</v>
      </c>
      <c r="N103" s="5">
        <v>131</v>
      </c>
      <c r="O103" s="5">
        <v>77</v>
      </c>
      <c r="P103" s="5">
        <v>27</v>
      </c>
      <c r="Q103" s="5">
        <v>31</v>
      </c>
    </row>
    <row r="104" spans="1:17" ht="12.95" customHeight="1" x14ac:dyDescent="0.25">
      <c r="A104" s="42"/>
      <c r="B104" s="131"/>
      <c r="C104" s="7" t="s">
        <v>13</v>
      </c>
      <c r="D104" s="67">
        <f t="shared" si="9"/>
        <v>318</v>
      </c>
      <c r="E104" s="19">
        <v>46</v>
      </c>
      <c r="F104" s="19">
        <v>23</v>
      </c>
      <c r="G104" s="19">
        <v>75</v>
      </c>
      <c r="H104" s="19">
        <v>74</v>
      </c>
      <c r="I104" s="19">
        <v>82</v>
      </c>
      <c r="J104" s="19">
        <v>18</v>
      </c>
      <c r="K104" s="42"/>
      <c r="L104" s="5">
        <v>14</v>
      </c>
      <c r="M104" s="5">
        <v>23</v>
      </c>
      <c r="N104" s="5">
        <v>114</v>
      </c>
      <c r="O104" s="5">
        <v>91</v>
      </c>
      <c r="P104" s="5">
        <v>36</v>
      </c>
      <c r="Q104" s="5">
        <v>40</v>
      </c>
    </row>
    <row r="105" spans="1:17" ht="12.95" customHeight="1" x14ac:dyDescent="0.25">
      <c r="A105" s="42"/>
      <c r="B105" s="129" t="s">
        <v>82</v>
      </c>
      <c r="C105" s="7" t="s">
        <v>14</v>
      </c>
      <c r="D105" s="67">
        <f t="shared" si="9"/>
        <v>546</v>
      </c>
      <c r="E105" s="19">
        <v>86</v>
      </c>
      <c r="F105" s="19">
        <v>34</v>
      </c>
      <c r="G105" s="19">
        <v>137</v>
      </c>
      <c r="H105" s="19">
        <v>118</v>
      </c>
      <c r="I105" s="19">
        <v>134</v>
      </c>
      <c r="J105" s="19">
        <v>37</v>
      </c>
      <c r="K105" s="42"/>
      <c r="L105" s="5">
        <v>26</v>
      </c>
      <c r="M105" s="5">
        <v>35</v>
      </c>
      <c r="N105" s="5">
        <v>195</v>
      </c>
      <c r="O105" s="5">
        <v>149</v>
      </c>
      <c r="P105" s="5">
        <v>71</v>
      </c>
      <c r="Q105" s="5">
        <v>70</v>
      </c>
    </row>
    <row r="106" spans="1:17" ht="12.95" customHeight="1" x14ac:dyDescent="0.25">
      <c r="A106" s="42"/>
      <c r="B106" s="130"/>
      <c r="C106" s="7" t="s">
        <v>15</v>
      </c>
      <c r="D106" s="67">
        <f t="shared" si="9"/>
        <v>225</v>
      </c>
      <c r="E106" s="19">
        <v>27</v>
      </c>
      <c r="F106" s="19">
        <v>12</v>
      </c>
      <c r="G106" s="19">
        <v>59</v>
      </c>
      <c r="H106" s="19">
        <v>54</v>
      </c>
      <c r="I106" s="19">
        <v>63</v>
      </c>
      <c r="J106" s="19">
        <v>10</v>
      </c>
      <c r="K106" s="42"/>
      <c r="L106" s="5">
        <v>6</v>
      </c>
      <c r="M106" s="5">
        <v>16</v>
      </c>
      <c r="N106" s="5">
        <v>87</v>
      </c>
      <c r="O106" s="5">
        <v>65</v>
      </c>
      <c r="P106" s="5">
        <v>25</v>
      </c>
      <c r="Q106" s="5">
        <v>26</v>
      </c>
    </row>
    <row r="107" spans="1:17" ht="12.95" customHeight="1" x14ac:dyDescent="0.25">
      <c r="A107" s="42"/>
      <c r="B107" s="131"/>
      <c r="C107" s="7" t="s">
        <v>16</v>
      </c>
      <c r="D107" s="67">
        <f t="shared" si="9"/>
        <v>296</v>
      </c>
      <c r="E107" s="19">
        <v>32</v>
      </c>
      <c r="F107" s="19">
        <v>14</v>
      </c>
      <c r="G107" s="19">
        <v>74</v>
      </c>
      <c r="H107" s="19">
        <v>74</v>
      </c>
      <c r="I107" s="19">
        <v>88</v>
      </c>
      <c r="J107" s="19">
        <v>14</v>
      </c>
      <c r="K107" s="42"/>
      <c r="L107" s="5">
        <v>11</v>
      </c>
      <c r="M107" s="5">
        <v>40</v>
      </c>
      <c r="N107" s="5">
        <v>104</v>
      </c>
      <c r="O107" s="5">
        <v>86</v>
      </c>
      <c r="P107" s="5">
        <v>31</v>
      </c>
      <c r="Q107" s="5">
        <v>24</v>
      </c>
    </row>
    <row r="108" spans="1:17" ht="12.95" customHeight="1" x14ac:dyDescent="0.25">
      <c r="A108" s="42"/>
      <c r="B108" s="123" t="s">
        <v>116</v>
      </c>
      <c r="C108" s="7" t="s">
        <v>115</v>
      </c>
      <c r="D108" s="67">
        <f t="shared" si="9"/>
        <v>993</v>
      </c>
      <c r="E108" s="19">
        <v>131</v>
      </c>
      <c r="F108" s="19">
        <v>57</v>
      </c>
      <c r="G108" s="19">
        <v>253</v>
      </c>
      <c r="H108" s="19">
        <v>237</v>
      </c>
      <c r="I108" s="19">
        <v>261</v>
      </c>
      <c r="J108" s="19">
        <v>54</v>
      </c>
      <c r="K108" s="42"/>
      <c r="L108" s="5">
        <v>38</v>
      </c>
      <c r="M108" s="5">
        <v>89</v>
      </c>
      <c r="N108" s="5">
        <v>363</v>
      </c>
      <c r="O108" s="5">
        <v>279</v>
      </c>
      <c r="P108" s="5">
        <v>109</v>
      </c>
      <c r="Q108" s="5">
        <v>115</v>
      </c>
    </row>
    <row r="109" spans="1:17" ht="12.95" customHeight="1" x14ac:dyDescent="0.25">
      <c r="A109" s="42"/>
      <c r="B109" s="129" t="s">
        <v>84</v>
      </c>
      <c r="C109" s="7" t="s">
        <v>17</v>
      </c>
      <c r="D109" s="67">
        <f t="shared" si="9"/>
        <v>352</v>
      </c>
      <c r="E109" s="19">
        <v>43</v>
      </c>
      <c r="F109" s="19">
        <v>19</v>
      </c>
      <c r="G109" s="19">
        <v>86</v>
      </c>
      <c r="H109" s="19">
        <v>92</v>
      </c>
      <c r="I109" s="19">
        <v>94</v>
      </c>
      <c r="J109" s="19">
        <v>18</v>
      </c>
      <c r="K109" s="42"/>
      <c r="L109" s="5">
        <v>13</v>
      </c>
      <c r="M109" s="5">
        <v>31</v>
      </c>
      <c r="N109" s="5">
        <v>134</v>
      </c>
      <c r="O109" s="5">
        <v>106</v>
      </c>
      <c r="P109" s="5">
        <v>34</v>
      </c>
      <c r="Q109" s="5">
        <v>34</v>
      </c>
    </row>
    <row r="110" spans="1:17" ht="12.95" customHeight="1" x14ac:dyDescent="0.25">
      <c r="A110" s="42"/>
      <c r="B110" s="130"/>
      <c r="C110" s="7" t="s">
        <v>18</v>
      </c>
      <c r="D110" s="67">
        <f t="shared" si="9"/>
        <v>427</v>
      </c>
      <c r="E110" s="19">
        <v>63</v>
      </c>
      <c r="F110" s="19">
        <v>21</v>
      </c>
      <c r="G110" s="19">
        <v>119</v>
      </c>
      <c r="H110" s="19">
        <v>92</v>
      </c>
      <c r="I110" s="19">
        <v>109</v>
      </c>
      <c r="J110" s="19">
        <v>23</v>
      </c>
      <c r="K110" s="42"/>
      <c r="L110" s="5">
        <v>18</v>
      </c>
      <c r="M110" s="5">
        <v>27</v>
      </c>
      <c r="N110" s="5">
        <v>157</v>
      </c>
      <c r="O110" s="5">
        <v>119</v>
      </c>
      <c r="P110" s="5">
        <v>58</v>
      </c>
      <c r="Q110" s="5">
        <v>48</v>
      </c>
    </row>
    <row r="111" spans="1:17" ht="12.95" customHeight="1" x14ac:dyDescent="0.25">
      <c r="A111" s="42"/>
      <c r="B111" s="131"/>
      <c r="C111" s="7" t="s">
        <v>19</v>
      </c>
      <c r="D111" s="67">
        <f t="shared" si="9"/>
        <v>288</v>
      </c>
      <c r="E111" s="19">
        <v>39</v>
      </c>
      <c r="F111" s="19">
        <v>20</v>
      </c>
      <c r="G111" s="19">
        <v>65</v>
      </c>
      <c r="H111" s="19">
        <v>62</v>
      </c>
      <c r="I111" s="19">
        <v>82</v>
      </c>
      <c r="J111" s="19">
        <v>20</v>
      </c>
      <c r="K111" s="42"/>
      <c r="L111" s="5">
        <v>12</v>
      </c>
      <c r="M111" s="5">
        <v>33</v>
      </c>
      <c r="N111" s="5">
        <v>95</v>
      </c>
      <c r="O111" s="5">
        <v>75</v>
      </c>
      <c r="P111" s="5">
        <v>35</v>
      </c>
      <c r="Q111" s="5">
        <v>38</v>
      </c>
    </row>
    <row r="112" spans="1:17" ht="12.95" customHeight="1" x14ac:dyDescent="0.25">
      <c r="A112" s="42"/>
      <c r="B112" s="129" t="s">
        <v>83</v>
      </c>
      <c r="C112" s="7" t="s">
        <v>20</v>
      </c>
      <c r="D112" s="67">
        <f t="shared" si="9"/>
        <v>227</v>
      </c>
      <c r="E112" s="19">
        <v>29</v>
      </c>
      <c r="F112" s="19">
        <v>11</v>
      </c>
      <c r="G112" s="19">
        <v>66</v>
      </c>
      <c r="H112" s="19">
        <v>54</v>
      </c>
      <c r="I112" s="19">
        <v>59</v>
      </c>
      <c r="J112" s="19">
        <v>8</v>
      </c>
      <c r="K112" s="42"/>
      <c r="L112" s="5">
        <v>9</v>
      </c>
      <c r="M112" s="5">
        <v>15</v>
      </c>
      <c r="N112" s="5">
        <v>104</v>
      </c>
      <c r="O112" s="5">
        <v>62</v>
      </c>
      <c r="P112" s="5">
        <v>15</v>
      </c>
      <c r="Q112" s="5">
        <v>22</v>
      </c>
    </row>
    <row r="113" spans="1:17" ht="12.95" customHeight="1" x14ac:dyDescent="0.25">
      <c r="A113" s="42"/>
      <c r="B113" s="130"/>
      <c r="C113" s="7" t="s">
        <v>21</v>
      </c>
      <c r="D113" s="67">
        <f t="shared" si="9"/>
        <v>327</v>
      </c>
      <c r="E113" s="19">
        <v>47</v>
      </c>
      <c r="F113" s="19">
        <v>19</v>
      </c>
      <c r="G113" s="19">
        <v>70</v>
      </c>
      <c r="H113" s="19">
        <v>75</v>
      </c>
      <c r="I113" s="19">
        <v>93</v>
      </c>
      <c r="J113" s="19">
        <v>23</v>
      </c>
      <c r="K113" s="42"/>
      <c r="L113" s="5">
        <v>13</v>
      </c>
      <c r="M113" s="5">
        <v>34</v>
      </c>
      <c r="N113" s="5">
        <v>105</v>
      </c>
      <c r="O113" s="5">
        <v>104</v>
      </c>
      <c r="P113" s="5">
        <v>38</v>
      </c>
      <c r="Q113" s="5">
        <v>33</v>
      </c>
    </row>
    <row r="114" spans="1:17" ht="12.95" customHeight="1" x14ac:dyDescent="0.25">
      <c r="A114" s="42"/>
      <c r="B114" s="130"/>
      <c r="C114" s="7" t="s">
        <v>22</v>
      </c>
      <c r="D114" s="67">
        <f t="shared" si="9"/>
        <v>242</v>
      </c>
      <c r="E114" s="19">
        <v>34</v>
      </c>
      <c r="F114" s="19">
        <v>12</v>
      </c>
      <c r="G114" s="19">
        <v>65</v>
      </c>
      <c r="H114" s="19">
        <v>57</v>
      </c>
      <c r="I114" s="19">
        <v>63</v>
      </c>
      <c r="J114" s="19">
        <v>11</v>
      </c>
      <c r="K114" s="42"/>
      <c r="L114" s="5">
        <v>12</v>
      </c>
      <c r="M114" s="5">
        <v>20</v>
      </c>
      <c r="N114" s="5">
        <v>92</v>
      </c>
      <c r="O114" s="5">
        <v>68</v>
      </c>
      <c r="P114" s="5">
        <v>23</v>
      </c>
      <c r="Q114" s="5">
        <v>27</v>
      </c>
    </row>
    <row r="115" spans="1:17" ht="12.95" customHeight="1" x14ac:dyDescent="0.25">
      <c r="A115" s="42"/>
      <c r="B115" s="131"/>
      <c r="C115" s="7" t="s">
        <v>23</v>
      </c>
      <c r="D115" s="67">
        <f t="shared" si="9"/>
        <v>271</v>
      </c>
      <c r="E115" s="19">
        <v>35</v>
      </c>
      <c r="F115" s="19">
        <v>18</v>
      </c>
      <c r="G115" s="19">
        <v>69</v>
      </c>
      <c r="H115" s="19">
        <v>60</v>
      </c>
      <c r="I115" s="19">
        <v>70</v>
      </c>
      <c r="J115" s="19">
        <v>19</v>
      </c>
      <c r="K115" s="42"/>
      <c r="L115" s="5">
        <v>9</v>
      </c>
      <c r="M115" s="5">
        <v>22</v>
      </c>
      <c r="N115" s="5">
        <v>85</v>
      </c>
      <c r="O115" s="5">
        <v>66</v>
      </c>
      <c r="P115" s="5">
        <v>51</v>
      </c>
      <c r="Q115" s="5">
        <v>38</v>
      </c>
    </row>
  </sheetData>
  <mergeCells count="40">
    <mergeCell ref="L96:Q96"/>
    <mergeCell ref="B98:B100"/>
    <mergeCell ref="B101:B104"/>
    <mergeCell ref="B105:B107"/>
    <mergeCell ref="B82:B84"/>
    <mergeCell ref="B109:B111"/>
    <mergeCell ref="B112:B115"/>
    <mergeCell ref="B96:C97"/>
    <mergeCell ref="D96:J96"/>
    <mergeCell ref="B86:B88"/>
    <mergeCell ref="B89:B92"/>
    <mergeCell ref="B52:B54"/>
    <mergeCell ref="B55:B58"/>
    <mergeCell ref="B59:B61"/>
    <mergeCell ref="L73:Q73"/>
    <mergeCell ref="B75:B77"/>
    <mergeCell ref="B63:B65"/>
    <mergeCell ref="B66:B69"/>
    <mergeCell ref="L27:Q27"/>
    <mergeCell ref="B29:B31"/>
    <mergeCell ref="B32:B35"/>
    <mergeCell ref="B36:B38"/>
    <mergeCell ref="B50:C51"/>
    <mergeCell ref="L50:Q50"/>
    <mergeCell ref="D4:D5"/>
    <mergeCell ref="E4:E5"/>
    <mergeCell ref="B6:B8"/>
    <mergeCell ref="B9:B12"/>
    <mergeCell ref="B78:B81"/>
    <mergeCell ref="B27:C28"/>
    <mergeCell ref="D27:J27"/>
    <mergeCell ref="B40:B42"/>
    <mergeCell ref="B43:B46"/>
    <mergeCell ref="B73:C74"/>
    <mergeCell ref="D73:J73"/>
    <mergeCell ref="B13:B15"/>
    <mergeCell ref="B17:B19"/>
    <mergeCell ref="B20:B23"/>
    <mergeCell ref="B4:C5"/>
    <mergeCell ref="D50:J50"/>
  </mergeCells>
  <conditionalFormatting sqref="E99:J115 L99:Q115">
    <cfRule type="cellIs" dxfId="3" priority="2" operator="lessThan">
      <formula>10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AB92"/>
  <sheetViews>
    <sheetView showGridLines="0" zoomScaleNormal="100" workbookViewId="0">
      <pane ySplit="6" topLeftCell="A7" activePane="bottomLeft" state="frozen"/>
      <selection pane="bottomLeft"/>
    </sheetView>
  </sheetViews>
  <sheetFormatPr baseColWidth="10" defaultRowHeight="15" x14ac:dyDescent="0.25"/>
  <cols>
    <col min="1" max="1" width="2" style="23" customWidth="1"/>
    <col min="2" max="2" width="14.28515625" style="23" customWidth="1"/>
    <col min="3" max="14" width="11.42578125" style="23"/>
    <col min="15" max="15" width="2" style="23" customWidth="1"/>
  </cols>
  <sheetData>
    <row r="1" spans="1:15" x14ac:dyDescent="0.25">
      <c r="A1" s="42"/>
      <c r="O1" s="42"/>
    </row>
    <row r="2" spans="1:15" ht="15.75" x14ac:dyDescent="0.25">
      <c r="A2" s="42"/>
      <c r="B2" s="75" t="s">
        <v>198</v>
      </c>
      <c r="O2" s="42"/>
    </row>
    <row r="3" spans="1:15" x14ac:dyDescent="0.25">
      <c r="A3" s="42"/>
      <c r="B3" s="23" t="s">
        <v>197</v>
      </c>
      <c r="O3" s="42"/>
    </row>
    <row r="4" spans="1:15" x14ac:dyDescent="0.25">
      <c r="A4" s="42"/>
      <c r="O4" s="42"/>
    </row>
    <row r="5" spans="1:15" ht="12.75" customHeight="1" x14ac:dyDescent="0.25">
      <c r="A5" s="42"/>
      <c r="B5" s="183" t="s">
        <v>85</v>
      </c>
      <c r="C5" s="183"/>
      <c r="D5" s="184" t="s">
        <v>199</v>
      </c>
      <c r="E5" s="186" t="s">
        <v>196</v>
      </c>
      <c r="F5" s="186"/>
      <c r="G5" s="186"/>
      <c r="H5" s="186"/>
      <c r="I5" s="186"/>
      <c r="J5" s="186"/>
      <c r="K5" s="186"/>
      <c r="L5" s="186"/>
      <c r="M5" s="186"/>
      <c r="N5" s="186"/>
      <c r="O5" s="42"/>
    </row>
    <row r="6" spans="1:15" ht="48.75" x14ac:dyDescent="0.25">
      <c r="A6" s="42"/>
      <c r="B6" s="183"/>
      <c r="C6" s="183"/>
      <c r="D6" s="185"/>
      <c r="E6" s="119" t="s">
        <v>68</v>
      </c>
      <c r="F6" s="119" t="s">
        <v>69</v>
      </c>
      <c r="G6" s="119" t="s">
        <v>70</v>
      </c>
      <c r="H6" s="119" t="s">
        <v>71</v>
      </c>
      <c r="I6" s="119" t="s">
        <v>72</v>
      </c>
      <c r="J6" s="119" t="s">
        <v>73</v>
      </c>
      <c r="K6" s="119" t="s">
        <v>74</v>
      </c>
      <c r="L6" s="119" t="s">
        <v>75</v>
      </c>
      <c r="M6" s="119" t="s">
        <v>51</v>
      </c>
      <c r="N6" s="119" t="s">
        <v>52</v>
      </c>
      <c r="O6" s="42"/>
    </row>
    <row r="7" spans="1:15" ht="12.75" customHeight="1" x14ac:dyDescent="0.25">
      <c r="A7" s="42"/>
      <c r="B7" s="190" t="s">
        <v>97</v>
      </c>
      <c r="C7" s="21" t="s">
        <v>25</v>
      </c>
      <c r="D7" s="3">
        <v>552975</v>
      </c>
      <c r="E7" s="3">
        <v>126666.57441693101</v>
      </c>
      <c r="F7" s="3">
        <v>178533.51637593564</v>
      </c>
      <c r="G7" s="3">
        <v>154195.44650194139</v>
      </c>
      <c r="H7" s="3">
        <v>72987.181471641496</v>
      </c>
      <c r="I7" s="3">
        <v>78136.35086720121</v>
      </c>
      <c r="J7" s="3">
        <v>59157.072976559022</v>
      </c>
      <c r="K7" s="3">
        <v>178013.78874793928</v>
      </c>
      <c r="L7" s="3">
        <v>59334.100578042482</v>
      </c>
      <c r="M7" s="3">
        <v>97095.336491922208</v>
      </c>
      <c r="N7" s="3">
        <v>101830.63157188526</v>
      </c>
      <c r="O7" s="42"/>
    </row>
    <row r="8" spans="1:15" ht="12.75" customHeight="1" x14ac:dyDescent="0.25">
      <c r="A8" s="42"/>
      <c r="B8" s="191"/>
      <c r="C8" s="9" t="s">
        <v>8</v>
      </c>
      <c r="D8" s="3">
        <v>271601.99999999988</v>
      </c>
      <c r="E8" s="5">
        <v>60916.294362508808</v>
      </c>
      <c r="F8" s="5">
        <v>91189.477340787838</v>
      </c>
      <c r="G8" s="5">
        <v>83256.591814472049</v>
      </c>
      <c r="H8" s="5">
        <v>41959.790027954485</v>
      </c>
      <c r="I8" s="5">
        <v>34528.720374654571</v>
      </c>
      <c r="J8" s="5">
        <v>27034.409857978269</v>
      </c>
      <c r="K8" s="5">
        <v>79619.989260008966</v>
      </c>
      <c r="L8" s="5">
        <v>31578.674143692529</v>
      </c>
      <c r="M8" s="5">
        <v>47694.108497204528</v>
      </c>
      <c r="N8" s="5">
        <v>45425.944320737734</v>
      </c>
      <c r="O8" s="42"/>
    </row>
    <row r="9" spans="1:15" ht="12.75" customHeight="1" x14ac:dyDescent="0.25">
      <c r="A9" s="42"/>
      <c r="B9" s="192"/>
      <c r="C9" s="9" t="s">
        <v>9</v>
      </c>
      <c r="D9" s="3">
        <v>281372.99999999988</v>
      </c>
      <c r="E9" s="5">
        <v>65750.280054422677</v>
      </c>
      <c r="F9" s="5">
        <v>87344.039035147813</v>
      </c>
      <c r="G9" s="5">
        <v>70938.854687469342</v>
      </c>
      <c r="H9" s="5">
        <v>31027.391443687011</v>
      </c>
      <c r="I9" s="5">
        <v>43607.630492546639</v>
      </c>
      <c r="J9" s="5">
        <v>32122.663118580756</v>
      </c>
      <c r="K9" s="5">
        <v>98393.799487930315</v>
      </c>
      <c r="L9" s="5">
        <v>27755.426434349953</v>
      </c>
      <c r="M9" s="5">
        <v>49401.227994717679</v>
      </c>
      <c r="N9" s="5">
        <v>56404.687251147523</v>
      </c>
      <c r="O9" s="42"/>
    </row>
    <row r="10" spans="1:15" ht="12.75" customHeight="1" x14ac:dyDescent="0.25">
      <c r="A10" s="42"/>
      <c r="B10" s="129" t="s">
        <v>81</v>
      </c>
      <c r="C10" s="9" t="s">
        <v>10</v>
      </c>
      <c r="D10" s="3">
        <v>100447.99999999987</v>
      </c>
      <c r="E10" s="5">
        <v>18595.749999999978</v>
      </c>
      <c r="F10" s="5">
        <v>43832.124999999942</v>
      </c>
      <c r="G10" s="5">
        <v>22562.422222222183</v>
      </c>
      <c r="H10" s="5">
        <v>12707.802777777761</v>
      </c>
      <c r="I10" s="5">
        <v>14714.030555555535</v>
      </c>
      <c r="J10" s="5">
        <v>5363.4249999999965</v>
      </c>
      <c r="K10" s="5">
        <v>28830.019444444399</v>
      </c>
      <c r="L10" s="5">
        <v>17999.680555555526</v>
      </c>
      <c r="M10" s="5">
        <v>20953.072222222196</v>
      </c>
      <c r="N10" s="5">
        <v>15337.672222222209</v>
      </c>
      <c r="O10" s="42"/>
    </row>
    <row r="11" spans="1:15" ht="12.75" customHeight="1" x14ac:dyDescent="0.25">
      <c r="A11" s="42"/>
      <c r="B11" s="130"/>
      <c r="C11" s="9" t="s">
        <v>11</v>
      </c>
      <c r="D11" s="3">
        <v>137978</v>
      </c>
      <c r="E11" s="5">
        <v>43331.774011952963</v>
      </c>
      <c r="F11" s="5">
        <v>46598.020016387141</v>
      </c>
      <c r="G11" s="5">
        <v>46234.444452477372</v>
      </c>
      <c r="H11" s="5">
        <v>14254.211066126854</v>
      </c>
      <c r="I11" s="5">
        <v>20533.583778356147</v>
      </c>
      <c r="J11" s="5">
        <v>8678.6381578947403</v>
      </c>
      <c r="K11" s="5">
        <v>31322.650292397666</v>
      </c>
      <c r="L11" s="5">
        <v>14234.393866075445</v>
      </c>
      <c r="M11" s="5">
        <v>21663.161005076792</v>
      </c>
      <c r="N11" s="5">
        <v>29105.123353254938</v>
      </c>
      <c r="O11" s="42"/>
    </row>
    <row r="12" spans="1:15" ht="12.75" customHeight="1" x14ac:dyDescent="0.25">
      <c r="A12" s="42"/>
      <c r="B12" s="130"/>
      <c r="C12" s="9" t="s">
        <v>12</v>
      </c>
      <c r="D12" s="3">
        <v>147339.99999999994</v>
      </c>
      <c r="E12" s="5">
        <v>35512.782163742668</v>
      </c>
      <c r="F12" s="5">
        <v>24877.569381787805</v>
      </c>
      <c r="G12" s="5">
        <v>43482.344736842075</v>
      </c>
      <c r="H12" s="5">
        <v>21511.73387635755</v>
      </c>
      <c r="I12" s="5">
        <v>22482.902255639092</v>
      </c>
      <c r="J12" s="5">
        <v>25028.779239766067</v>
      </c>
      <c r="K12" s="5">
        <v>58036.867752715094</v>
      </c>
      <c r="L12" s="5">
        <v>15080.197493734328</v>
      </c>
      <c r="M12" s="5">
        <v>26027.004970760223</v>
      </c>
      <c r="N12" s="5">
        <v>22639.818128654962</v>
      </c>
      <c r="O12" s="42"/>
    </row>
    <row r="13" spans="1:15" ht="12.75" customHeight="1" x14ac:dyDescent="0.25">
      <c r="A13" s="42"/>
      <c r="B13" s="131"/>
      <c r="C13" s="9" t="s">
        <v>13</v>
      </c>
      <c r="D13" s="3">
        <v>167209</v>
      </c>
      <c r="E13" s="5">
        <v>29226.268241235881</v>
      </c>
      <c r="F13" s="5">
        <v>63225.801977760784</v>
      </c>
      <c r="G13" s="5">
        <v>41916.235090399787</v>
      </c>
      <c r="H13" s="5">
        <v>24513.43375137934</v>
      </c>
      <c r="I13" s="5">
        <v>20405.834277650451</v>
      </c>
      <c r="J13" s="5">
        <v>20086.230578898227</v>
      </c>
      <c r="K13" s="5">
        <v>59824.251258382123</v>
      </c>
      <c r="L13" s="5">
        <v>12019.828662677191</v>
      </c>
      <c r="M13" s="5">
        <v>28452.098293862997</v>
      </c>
      <c r="N13" s="5">
        <v>34748.017867753151</v>
      </c>
      <c r="O13" s="42"/>
    </row>
    <row r="14" spans="1:15" ht="12.75" customHeight="1" x14ac:dyDescent="0.25">
      <c r="A14" s="42"/>
      <c r="B14" s="129" t="s">
        <v>82</v>
      </c>
      <c r="C14" s="9" t="s">
        <v>14</v>
      </c>
      <c r="D14" s="3">
        <v>279132.65800187929</v>
      </c>
      <c r="E14" s="5">
        <v>63188.750470659339</v>
      </c>
      <c r="F14" s="5">
        <v>99323.559569137375</v>
      </c>
      <c r="G14" s="5">
        <v>76308.149862718972</v>
      </c>
      <c r="H14" s="5">
        <v>32739.07427075848</v>
      </c>
      <c r="I14" s="5">
        <v>38170.379975227712</v>
      </c>
      <c r="J14" s="5">
        <v>28293.256209150324</v>
      </c>
      <c r="K14" s="5">
        <v>95001.528462421586</v>
      </c>
      <c r="L14" s="5">
        <v>30282.339549597273</v>
      </c>
      <c r="M14" s="5">
        <v>48789.24046024491</v>
      </c>
      <c r="N14" s="5">
        <v>46169.037173842662</v>
      </c>
      <c r="O14" s="42"/>
    </row>
    <row r="15" spans="1:15" ht="12.75" customHeight="1" x14ac:dyDescent="0.25">
      <c r="A15" s="42"/>
      <c r="B15" s="130"/>
      <c r="C15" s="9" t="s">
        <v>15</v>
      </c>
      <c r="D15" s="3">
        <v>112521.88757161303</v>
      </c>
      <c r="E15" s="5">
        <v>26143.659531369893</v>
      </c>
      <c r="F15" s="5">
        <v>35866.477486986667</v>
      </c>
      <c r="G15" s="5">
        <v>35066.448045452969</v>
      </c>
      <c r="H15" s="5">
        <v>19703.642713684654</v>
      </c>
      <c r="I15" s="5">
        <v>14446.473166891581</v>
      </c>
      <c r="J15" s="5">
        <v>12848.073805838121</v>
      </c>
      <c r="K15" s="5">
        <v>34146.130329216692</v>
      </c>
      <c r="L15" s="5">
        <v>13119.231129981112</v>
      </c>
      <c r="M15" s="5">
        <v>17715.349103931832</v>
      </c>
      <c r="N15" s="5">
        <v>15988.289829872558</v>
      </c>
      <c r="O15" s="42"/>
    </row>
    <row r="16" spans="1:15" ht="12.75" customHeight="1" x14ac:dyDescent="0.25">
      <c r="A16" s="42"/>
      <c r="B16" s="130"/>
      <c r="C16" s="9" t="s">
        <v>16</v>
      </c>
      <c r="D16" s="3">
        <v>161320.45442650741</v>
      </c>
      <c r="E16" s="5">
        <v>37334.164414902261</v>
      </c>
      <c r="F16" s="5">
        <v>43343.47931981158</v>
      </c>
      <c r="G16" s="5">
        <v>42820.848593769479</v>
      </c>
      <c r="H16" s="5">
        <v>20544.464487198376</v>
      </c>
      <c r="I16" s="5">
        <v>25519.497725081921</v>
      </c>
      <c r="J16" s="5">
        <v>18015.742961570588</v>
      </c>
      <c r="K16" s="5">
        <v>48866.129956301003</v>
      </c>
      <c r="L16" s="5">
        <v>15932.529898464107</v>
      </c>
      <c r="M16" s="5">
        <v>30590.746927745451</v>
      </c>
      <c r="N16" s="5">
        <v>39673.304568170031</v>
      </c>
      <c r="O16" s="42"/>
    </row>
    <row r="17" spans="1:15" ht="12.75" customHeight="1" x14ac:dyDescent="0.25">
      <c r="A17" s="42"/>
      <c r="B17" s="123" t="s">
        <v>116</v>
      </c>
      <c r="C17" s="9" t="s">
        <v>115</v>
      </c>
      <c r="D17" s="3">
        <v>516433.70254803647</v>
      </c>
      <c r="E17" s="5">
        <v>118334.16928872639</v>
      </c>
      <c r="F17" s="5">
        <v>167962.56199479048</v>
      </c>
      <c r="G17" s="5">
        <v>140341.71850888178</v>
      </c>
      <c r="H17" s="5">
        <v>66089.198335917565</v>
      </c>
      <c r="I17" s="5">
        <v>77501.975867201225</v>
      </c>
      <c r="J17" s="5">
        <v>53497.87909602435</v>
      </c>
      <c r="K17" s="5">
        <v>165273.03012381491</v>
      </c>
      <c r="L17" s="5">
        <v>57885.28647547838</v>
      </c>
      <c r="M17" s="5">
        <v>91679.202213919503</v>
      </c>
      <c r="N17" s="5">
        <v>94302.383191318484</v>
      </c>
      <c r="O17" s="42"/>
    </row>
    <row r="18" spans="1:15" ht="12.75" customHeight="1" x14ac:dyDescent="0.25">
      <c r="A18" s="42"/>
      <c r="B18" s="129" t="s">
        <v>84</v>
      </c>
      <c r="C18" s="9" t="s">
        <v>17</v>
      </c>
      <c r="D18" s="3">
        <v>74806.000000000015</v>
      </c>
      <c r="E18" s="5">
        <v>18113.456349206353</v>
      </c>
      <c r="F18" s="5">
        <v>22871.211904761913</v>
      </c>
      <c r="G18" s="5">
        <v>21988.940476190481</v>
      </c>
      <c r="H18" s="5">
        <v>11354.902380952381</v>
      </c>
      <c r="I18" s="5">
        <v>7426.4746031746017</v>
      </c>
      <c r="J18" s="5">
        <v>7766.9087301587324</v>
      </c>
      <c r="K18" s="5">
        <v>23174.084126984129</v>
      </c>
      <c r="L18" s="5">
        <v>9640.923809523807</v>
      </c>
      <c r="M18" s="5">
        <v>14880.258730158734</v>
      </c>
      <c r="N18" s="5">
        <v>12394.838888888891</v>
      </c>
      <c r="O18" s="42"/>
    </row>
    <row r="19" spans="1:15" ht="12.75" customHeight="1" x14ac:dyDescent="0.25">
      <c r="A19" s="42"/>
      <c r="B19" s="130"/>
      <c r="C19" s="9" t="s">
        <v>18</v>
      </c>
      <c r="D19" s="3">
        <v>172598</v>
      </c>
      <c r="E19" s="5">
        <v>46147.886044511026</v>
      </c>
      <c r="F19" s="5">
        <v>57883.258300033303</v>
      </c>
      <c r="G19" s="5">
        <v>50441.690875790882</v>
      </c>
      <c r="H19" s="5">
        <v>18724.828285603286</v>
      </c>
      <c r="I19" s="5">
        <v>29056.481526806529</v>
      </c>
      <c r="J19" s="5">
        <v>15662.455555555556</v>
      </c>
      <c r="K19" s="5">
        <v>56014.155178155175</v>
      </c>
      <c r="L19" s="5">
        <v>13072.599744699743</v>
      </c>
      <c r="M19" s="5">
        <v>26700.107223332219</v>
      </c>
      <c r="N19" s="5">
        <v>31492.537265512266</v>
      </c>
      <c r="O19" s="42"/>
    </row>
    <row r="20" spans="1:15" ht="12.75" customHeight="1" x14ac:dyDescent="0.25">
      <c r="A20" s="42"/>
      <c r="B20" s="131"/>
      <c r="C20" s="9" t="s">
        <v>19</v>
      </c>
      <c r="D20" s="3">
        <v>305570.99999999977</v>
      </c>
      <c r="E20" s="5">
        <v>62405.232023214092</v>
      </c>
      <c r="F20" s="5">
        <v>97779.04617114045</v>
      </c>
      <c r="G20" s="5">
        <v>81764.81514996005</v>
      </c>
      <c r="H20" s="5">
        <v>42907.450805085835</v>
      </c>
      <c r="I20" s="5">
        <v>41653.394737220086</v>
      </c>
      <c r="J20" s="5">
        <v>35727.708690844738</v>
      </c>
      <c r="K20" s="5">
        <v>98825.54944279998</v>
      </c>
      <c r="L20" s="5">
        <v>36620.577023818943</v>
      </c>
      <c r="M20" s="5">
        <v>55514.970538431255</v>
      </c>
      <c r="N20" s="5">
        <v>57943.255417484092</v>
      </c>
      <c r="O20" s="42"/>
    </row>
    <row r="21" spans="1:15" ht="12.75" customHeight="1" x14ac:dyDescent="0.25">
      <c r="A21" s="42"/>
      <c r="B21" s="129" t="s">
        <v>83</v>
      </c>
      <c r="C21" s="9" t="s">
        <v>20</v>
      </c>
      <c r="D21" s="3">
        <v>60309.999999999993</v>
      </c>
      <c r="E21" s="5">
        <v>15805.777777777777</v>
      </c>
      <c r="F21" s="5">
        <v>15429.77619047619</v>
      </c>
      <c r="G21" s="5">
        <v>17615.685714285715</v>
      </c>
      <c r="H21" s="5">
        <v>7055.6238095238105</v>
      </c>
      <c r="I21" s="5">
        <v>5772.2269841269836</v>
      </c>
      <c r="J21" s="5">
        <v>5530.9920634920636</v>
      </c>
      <c r="K21" s="5">
        <v>24408.434126984121</v>
      </c>
      <c r="L21" s="5">
        <v>5772.2833333333328</v>
      </c>
      <c r="M21" s="5">
        <v>12501.427777777779</v>
      </c>
      <c r="N21" s="5">
        <v>10727.772222222224</v>
      </c>
      <c r="O21" s="42"/>
    </row>
    <row r="22" spans="1:15" ht="12.75" customHeight="1" x14ac:dyDescent="0.25">
      <c r="A22" s="42"/>
      <c r="B22" s="130"/>
      <c r="C22" s="9" t="s">
        <v>21</v>
      </c>
      <c r="D22" s="3">
        <v>309550.99999999977</v>
      </c>
      <c r="E22" s="5">
        <v>59526.531595863671</v>
      </c>
      <c r="F22" s="5">
        <v>92975.358655877935</v>
      </c>
      <c r="G22" s="5">
        <v>85356.072475967376</v>
      </c>
      <c r="H22" s="5">
        <v>43226.850591410621</v>
      </c>
      <c r="I22" s="5">
        <v>44787.302887403239</v>
      </c>
      <c r="J22" s="5">
        <v>34649.504722590777</v>
      </c>
      <c r="K22" s="5">
        <v>107326.90350262904</v>
      </c>
      <c r="L22" s="5">
        <v>34756.764935906853</v>
      </c>
      <c r="M22" s="5">
        <v>54431.84529423101</v>
      </c>
      <c r="N22" s="5">
        <v>62064.865338119023</v>
      </c>
      <c r="O22" s="42"/>
    </row>
    <row r="23" spans="1:15" ht="12.75" customHeight="1" x14ac:dyDescent="0.25">
      <c r="A23" s="42"/>
      <c r="B23" s="130"/>
      <c r="C23" s="9" t="s">
        <v>22</v>
      </c>
      <c r="D23" s="3">
        <v>59433</v>
      </c>
      <c r="E23" s="5">
        <v>15263.385714285718</v>
      </c>
      <c r="F23" s="5">
        <v>22134.445238095243</v>
      </c>
      <c r="G23" s="5">
        <v>15473.788095238095</v>
      </c>
      <c r="H23" s="5">
        <v>8701.8952380952378</v>
      </c>
      <c r="I23" s="5">
        <v>8757.6214285714304</v>
      </c>
      <c r="J23" s="5">
        <v>4652.0380952380956</v>
      </c>
      <c r="K23" s="5">
        <v>15418.992857142857</v>
      </c>
      <c r="L23" s="5">
        <v>5587.1190476190477</v>
      </c>
      <c r="M23" s="5">
        <v>12663.045238095239</v>
      </c>
      <c r="N23" s="5">
        <v>10213.669047619049</v>
      </c>
      <c r="O23" s="42"/>
    </row>
    <row r="24" spans="1:15" ht="12.75" customHeight="1" x14ac:dyDescent="0.25">
      <c r="A24" s="42"/>
      <c r="B24" s="131"/>
      <c r="C24" s="9" t="s">
        <v>23</v>
      </c>
      <c r="D24" s="3">
        <v>123681.00000000001</v>
      </c>
      <c r="E24" s="5">
        <v>36070.879329004325</v>
      </c>
      <c r="F24" s="5">
        <v>47993.936291486301</v>
      </c>
      <c r="G24" s="5">
        <v>35749.900216450216</v>
      </c>
      <c r="H24" s="5">
        <v>14002.811832611829</v>
      </c>
      <c r="I24" s="5">
        <v>18819.199567099564</v>
      </c>
      <c r="J24" s="5">
        <v>14324.538095238087</v>
      </c>
      <c r="K24" s="5">
        <v>30859.458261183259</v>
      </c>
      <c r="L24" s="5">
        <v>13217.933261183258</v>
      </c>
      <c r="M24" s="5">
        <v>17499.018181818181</v>
      </c>
      <c r="N24" s="5">
        <v>18824.32496392497</v>
      </c>
      <c r="O24" s="42"/>
    </row>
    <row r="25" spans="1:15" x14ac:dyDescent="0.25">
      <c r="A25" s="42"/>
      <c r="O25" s="42"/>
    </row>
    <row r="26" spans="1:15" x14ac:dyDescent="0.25">
      <c r="A26" s="42"/>
      <c r="O26" s="42"/>
    </row>
    <row r="27" spans="1:15" x14ac:dyDescent="0.25">
      <c r="A27" s="42"/>
      <c r="O27" s="42"/>
    </row>
    <row r="28" spans="1:15" x14ac:dyDescent="0.25">
      <c r="A28" s="42"/>
      <c r="B28" s="183" t="s">
        <v>99</v>
      </c>
      <c r="C28" s="183"/>
      <c r="D28" s="184" t="s">
        <v>199</v>
      </c>
      <c r="E28" s="186" t="s">
        <v>196</v>
      </c>
      <c r="F28" s="186"/>
      <c r="G28" s="186"/>
      <c r="H28" s="186"/>
      <c r="I28" s="186"/>
      <c r="J28" s="186"/>
      <c r="K28" s="186"/>
      <c r="L28" s="186"/>
      <c r="M28" s="186"/>
      <c r="N28" s="186"/>
      <c r="O28" s="42"/>
    </row>
    <row r="29" spans="1:15" ht="48.75" x14ac:dyDescent="0.25">
      <c r="A29" s="42"/>
      <c r="B29" s="183"/>
      <c r="C29" s="183"/>
      <c r="D29" s="185"/>
      <c r="E29" s="119" t="s">
        <v>68</v>
      </c>
      <c r="F29" s="119" t="s">
        <v>69</v>
      </c>
      <c r="G29" s="119" t="s">
        <v>70</v>
      </c>
      <c r="H29" s="119" t="s">
        <v>71</v>
      </c>
      <c r="I29" s="119" t="s">
        <v>72</v>
      </c>
      <c r="J29" s="119" t="s">
        <v>73</v>
      </c>
      <c r="K29" s="119" t="s">
        <v>74</v>
      </c>
      <c r="L29" s="119" t="s">
        <v>75</v>
      </c>
      <c r="M29" s="119" t="s">
        <v>51</v>
      </c>
      <c r="N29" s="119" t="s">
        <v>52</v>
      </c>
      <c r="O29" s="42"/>
    </row>
    <row r="30" spans="1:15" ht="12.75" customHeight="1" x14ac:dyDescent="0.25">
      <c r="A30" s="42"/>
      <c r="B30" s="190" t="s">
        <v>97</v>
      </c>
      <c r="C30" s="48" t="s">
        <v>25</v>
      </c>
      <c r="D30" s="91">
        <f t="shared" ref="D30:N30" si="0">D7/D$7*100</f>
        <v>100</v>
      </c>
      <c r="E30" s="91">
        <f t="shared" si="0"/>
        <v>100</v>
      </c>
      <c r="F30" s="91">
        <f t="shared" si="0"/>
        <v>100</v>
      </c>
      <c r="G30" s="91">
        <f t="shared" si="0"/>
        <v>100</v>
      </c>
      <c r="H30" s="91">
        <f t="shared" si="0"/>
        <v>100</v>
      </c>
      <c r="I30" s="91">
        <f t="shared" si="0"/>
        <v>100</v>
      </c>
      <c r="J30" s="91">
        <f t="shared" si="0"/>
        <v>100</v>
      </c>
      <c r="K30" s="91">
        <f t="shared" si="0"/>
        <v>100</v>
      </c>
      <c r="L30" s="91">
        <f t="shared" si="0"/>
        <v>100</v>
      </c>
      <c r="M30" s="91">
        <f t="shared" si="0"/>
        <v>100</v>
      </c>
      <c r="N30" s="91">
        <f t="shared" si="0"/>
        <v>100</v>
      </c>
      <c r="O30" s="92"/>
    </row>
    <row r="31" spans="1:15" ht="12.75" customHeight="1" x14ac:dyDescent="0.25">
      <c r="A31" s="42"/>
      <c r="B31" s="191"/>
      <c r="C31" s="9" t="s">
        <v>8</v>
      </c>
      <c r="D31" s="91">
        <f t="shared" ref="D31:N31" si="1">D8/D$7*100</f>
        <v>49.116506171165042</v>
      </c>
      <c r="E31" s="122">
        <f t="shared" si="1"/>
        <v>48.091846363507855</v>
      </c>
      <c r="F31" s="122">
        <f t="shared" si="1"/>
        <v>51.076951371288395</v>
      </c>
      <c r="G31" s="122">
        <f t="shared" si="1"/>
        <v>53.994196134335141</v>
      </c>
      <c r="H31" s="122">
        <f t="shared" si="1"/>
        <v>57.489259321868161</v>
      </c>
      <c r="I31" s="122">
        <f t="shared" si="1"/>
        <v>44.190341616207299</v>
      </c>
      <c r="J31" s="122">
        <f t="shared" si="1"/>
        <v>45.699370333435276</v>
      </c>
      <c r="K31" s="122">
        <f t="shared" si="1"/>
        <v>44.726866283795481</v>
      </c>
      <c r="L31" s="122">
        <f t="shared" si="1"/>
        <v>53.221796295971345</v>
      </c>
      <c r="M31" s="122">
        <f t="shared" si="1"/>
        <v>49.120905514522228</v>
      </c>
      <c r="N31" s="122">
        <f t="shared" si="1"/>
        <v>44.609312168186065</v>
      </c>
      <c r="O31" s="92"/>
    </row>
    <row r="32" spans="1:15" ht="12.75" customHeight="1" x14ac:dyDescent="0.25">
      <c r="A32" s="42"/>
      <c r="B32" s="192"/>
      <c r="C32" s="9" t="s">
        <v>9</v>
      </c>
      <c r="D32" s="91">
        <f t="shared" ref="D32:N32" si="2">D9/D$7*100</f>
        <v>50.883493828834915</v>
      </c>
      <c r="E32" s="122">
        <f t="shared" si="2"/>
        <v>51.908153636492528</v>
      </c>
      <c r="F32" s="122">
        <f t="shared" si="2"/>
        <v>48.923048628711619</v>
      </c>
      <c r="G32" s="122">
        <f t="shared" si="2"/>
        <v>46.005803865664859</v>
      </c>
      <c r="H32" s="122">
        <f t="shared" si="2"/>
        <v>42.510740678131846</v>
      </c>
      <c r="I32" s="122">
        <f t="shared" si="2"/>
        <v>55.809658383792701</v>
      </c>
      <c r="J32" s="122">
        <f t="shared" si="2"/>
        <v>54.300629666564738</v>
      </c>
      <c r="K32" s="122">
        <f t="shared" si="2"/>
        <v>55.273133716204526</v>
      </c>
      <c r="L32" s="122">
        <f t="shared" si="2"/>
        <v>46.778203704028648</v>
      </c>
      <c r="M32" s="122">
        <f t="shared" si="2"/>
        <v>50.879094485477772</v>
      </c>
      <c r="N32" s="122">
        <f t="shared" si="2"/>
        <v>55.390687831813935</v>
      </c>
      <c r="O32" s="92"/>
    </row>
    <row r="33" spans="1:28" s="23" customFormat="1" ht="12.75" customHeight="1" x14ac:dyDescent="0.25">
      <c r="A33" s="42"/>
      <c r="B33" s="129" t="s">
        <v>81</v>
      </c>
      <c r="C33" s="9" t="s">
        <v>10</v>
      </c>
      <c r="D33" s="91">
        <f t="shared" ref="D33:N33" si="3">D10/D$7*100</f>
        <v>18.16501650165014</v>
      </c>
      <c r="E33" s="122">
        <f t="shared" si="3"/>
        <v>14.680865955047379</v>
      </c>
      <c r="F33" s="122">
        <f t="shared" si="3"/>
        <v>24.551202423920909</v>
      </c>
      <c r="G33" s="122">
        <f t="shared" si="3"/>
        <v>14.632353116820548</v>
      </c>
      <c r="H33" s="122">
        <f t="shared" si="3"/>
        <v>17.411006318575627</v>
      </c>
      <c r="I33" s="122">
        <f t="shared" si="3"/>
        <v>18.831223101988947</v>
      </c>
      <c r="J33" s="122">
        <f t="shared" si="3"/>
        <v>9.0664137526298045</v>
      </c>
      <c r="K33" s="122">
        <f t="shared" si="3"/>
        <v>16.195385563792815</v>
      </c>
      <c r="L33" s="122">
        <f t="shared" si="3"/>
        <v>30.336147982694108</v>
      </c>
      <c r="M33" s="122">
        <f t="shared" si="3"/>
        <v>21.579895574042709</v>
      </c>
      <c r="N33" s="122">
        <f t="shared" si="3"/>
        <v>15.061943528647264</v>
      </c>
      <c r="O33" s="92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s="23" customFormat="1" ht="12.75" customHeight="1" x14ac:dyDescent="0.25">
      <c r="A34" s="42"/>
      <c r="B34" s="130"/>
      <c r="C34" s="9" t="s">
        <v>11</v>
      </c>
      <c r="D34" s="91">
        <f t="shared" ref="D34:N34" si="4">D11/D$7*100</f>
        <v>24.951941769519419</v>
      </c>
      <c r="E34" s="122">
        <f t="shared" si="4"/>
        <v>34.209320186810849</v>
      </c>
      <c r="F34" s="122">
        <f t="shared" si="4"/>
        <v>26.100432547503473</v>
      </c>
      <c r="G34" s="122">
        <f t="shared" si="4"/>
        <v>29.984312443295956</v>
      </c>
      <c r="H34" s="122">
        <f t="shared" si="4"/>
        <v>19.529745879644906</v>
      </c>
      <c r="I34" s="122">
        <f t="shared" si="4"/>
        <v>26.279169106904625</v>
      </c>
      <c r="J34" s="122">
        <f t="shared" si="4"/>
        <v>14.67049960591128</v>
      </c>
      <c r="K34" s="122">
        <f t="shared" si="4"/>
        <v>17.595631502877197</v>
      </c>
      <c r="L34" s="122">
        <f t="shared" si="4"/>
        <v>23.990241239694644</v>
      </c>
      <c r="M34" s="122">
        <f t="shared" si="4"/>
        <v>22.311227076162453</v>
      </c>
      <c r="N34" s="122">
        <f t="shared" si="4"/>
        <v>28.581894174650945</v>
      </c>
      <c r="O34" s="92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s="23" customFormat="1" ht="12.75" customHeight="1" x14ac:dyDescent="0.25">
      <c r="A35" s="42"/>
      <c r="B35" s="130"/>
      <c r="C35" s="9" t="s">
        <v>12</v>
      </c>
      <c r="D35" s="91">
        <f t="shared" ref="D35:N35" si="5">D12/D$7*100</f>
        <v>26.644965866449649</v>
      </c>
      <c r="E35" s="122">
        <f t="shared" si="5"/>
        <v>28.03642738995223</v>
      </c>
      <c r="F35" s="122">
        <f t="shared" si="5"/>
        <v>13.934397241918116</v>
      </c>
      <c r="G35" s="122">
        <f t="shared" si="5"/>
        <v>28.19949987063633</v>
      </c>
      <c r="H35" s="122">
        <f t="shared" si="5"/>
        <v>29.473304000258921</v>
      </c>
      <c r="I35" s="122">
        <f t="shared" si="5"/>
        <v>28.773934290648572</v>
      </c>
      <c r="J35" s="122">
        <f t="shared" si="5"/>
        <v>42.309022371143541</v>
      </c>
      <c r="K35" s="122">
        <f t="shared" si="5"/>
        <v>32.602456338308194</v>
      </c>
      <c r="L35" s="122">
        <f t="shared" si="5"/>
        <v>25.415734538520994</v>
      </c>
      <c r="M35" s="122">
        <f t="shared" si="5"/>
        <v>26.805617974170705</v>
      </c>
      <c r="N35" s="122">
        <f t="shared" si="5"/>
        <v>22.232817158433164</v>
      </c>
      <c r="O35" s="92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s="23" customFormat="1" ht="12.75" customHeight="1" x14ac:dyDescent="0.25">
      <c r="A36" s="42"/>
      <c r="B36" s="131"/>
      <c r="C36" s="9" t="s">
        <v>13</v>
      </c>
      <c r="D36" s="91">
        <f t="shared" ref="D36:N36" si="6">D13/D$7*100</f>
        <v>30.238075862380757</v>
      </c>
      <c r="E36" s="122">
        <f t="shared" si="6"/>
        <v>23.073386468189927</v>
      </c>
      <c r="F36" s="122">
        <f t="shared" si="6"/>
        <v>35.413967786657523</v>
      </c>
      <c r="G36" s="122">
        <f t="shared" si="6"/>
        <v>27.183834569247178</v>
      </c>
      <c r="H36" s="122">
        <f t="shared" si="6"/>
        <v>33.585943801520564</v>
      </c>
      <c r="I36" s="122">
        <f t="shared" si="6"/>
        <v>26.11567350045787</v>
      </c>
      <c r="J36" s="122">
        <f t="shared" si="6"/>
        <v>33.954064270315385</v>
      </c>
      <c r="K36" s="122">
        <f t="shared" si="6"/>
        <v>33.606526595021791</v>
      </c>
      <c r="L36" s="122">
        <f t="shared" si="6"/>
        <v>20.257876239090272</v>
      </c>
      <c r="M36" s="122">
        <f t="shared" si="6"/>
        <v>29.303259375624137</v>
      </c>
      <c r="N36" s="122">
        <f t="shared" si="6"/>
        <v>34.123345138268633</v>
      </c>
      <c r="O36" s="92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s="23" customFormat="1" ht="12.75" customHeight="1" x14ac:dyDescent="0.25">
      <c r="A37" s="42"/>
      <c r="B37" s="129" t="s">
        <v>82</v>
      </c>
      <c r="C37" s="9" t="s">
        <v>14</v>
      </c>
      <c r="D37" s="91">
        <f t="shared" ref="D37:N37" si="7">D14/D$7*100</f>
        <v>50.478350377843348</v>
      </c>
      <c r="E37" s="122">
        <f t="shared" si="7"/>
        <v>49.885891965996954</v>
      </c>
      <c r="F37" s="122">
        <f t="shared" si="7"/>
        <v>55.63300470707869</v>
      </c>
      <c r="G37" s="122">
        <f t="shared" si="7"/>
        <v>49.487939880091218</v>
      </c>
      <c r="H37" s="122">
        <f t="shared" si="7"/>
        <v>44.855923479493384</v>
      </c>
      <c r="I37" s="122">
        <f t="shared" si="7"/>
        <v>48.850988754390684</v>
      </c>
      <c r="J37" s="122">
        <f t="shared" si="7"/>
        <v>47.827343013339288</v>
      </c>
      <c r="K37" s="122">
        <f t="shared" si="7"/>
        <v>53.367511095974777</v>
      </c>
      <c r="L37" s="122">
        <f t="shared" si="7"/>
        <v>51.03699096233327</v>
      </c>
      <c r="M37" s="122">
        <f t="shared" si="7"/>
        <v>50.248798987687636</v>
      </c>
      <c r="N37" s="122">
        <f t="shared" si="7"/>
        <v>45.33904627828079</v>
      </c>
      <c r="O37" s="92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s="23" customFormat="1" ht="12.75" customHeight="1" x14ac:dyDescent="0.25">
      <c r="A38" s="42"/>
      <c r="B38" s="130"/>
      <c r="C38" s="9" t="s">
        <v>15</v>
      </c>
      <c r="D38" s="91">
        <f t="shared" ref="D38:N38" si="8">D15/D$7*100</f>
        <v>20.348458351935083</v>
      </c>
      <c r="E38" s="122">
        <f t="shared" si="8"/>
        <v>20.639746240643085</v>
      </c>
      <c r="F38" s="122">
        <f t="shared" si="8"/>
        <v>20.089492558620258</v>
      </c>
      <c r="G38" s="122">
        <f t="shared" si="8"/>
        <v>22.741558743118571</v>
      </c>
      <c r="H38" s="122">
        <f t="shared" si="8"/>
        <v>26.9960317913363</v>
      </c>
      <c r="I38" s="122">
        <f t="shared" si="8"/>
        <v>18.488799395616109</v>
      </c>
      <c r="J38" s="122">
        <f t="shared" si="8"/>
        <v>21.718575918942385</v>
      </c>
      <c r="K38" s="122">
        <f t="shared" si="8"/>
        <v>19.181733375478181</v>
      </c>
      <c r="L38" s="122">
        <f t="shared" si="8"/>
        <v>22.110777785744492</v>
      </c>
      <c r="M38" s="122">
        <f t="shared" si="8"/>
        <v>18.245314084065871</v>
      </c>
      <c r="N38" s="122">
        <f t="shared" si="8"/>
        <v>15.700864841033566</v>
      </c>
      <c r="O38" s="92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s="23" customFormat="1" ht="12.75" customHeight="1" x14ac:dyDescent="0.25">
      <c r="A39" s="42"/>
      <c r="B39" s="130"/>
      <c r="C39" s="9" t="s">
        <v>16</v>
      </c>
      <c r="D39" s="91">
        <f t="shared" ref="D39:N39" si="9">D16/D$7*100</f>
        <v>29.173191270221508</v>
      </c>
      <c r="E39" s="122">
        <f t="shared" si="9"/>
        <v>29.474361793360345</v>
      </c>
      <c r="F39" s="122">
        <f t="shared" si="9"/>
        <v>24.277502734301045</v>
      </c>
      <c r="G39" s="122">
        <f t="shared" si="9"/>
        <v>27.770501376790229</v>
      </c>
      <c r="H39" s="122">
        <f t="shared" si="9"/>
        <v>28.148044729170341</v>
      </c>
      <c r="I39" s="122">
        <f t="shared" si="9"/>
        <v>32.66021184999321</v>
      </c>
      <c r="J39" s="122">
        <f t="shared" si="9"/>
        <v>30.454081067718349</v>
      </c>
      <c r="K39" s="122">
        <f t="shared" si="9"/>
        <v>27.450755528547049</v>
      </c>
      <c r="L39" s="122">
        <f t="shared" si="9"/>
        <v>26.852231251922255</v>
      </c>
      <c r="M39" s="122">
        <f t="shared" si="9"/>
        <v>31.505886928246479</v>
      </c>
      <c r="N39" s="122">
        <f t="shared" si="9"/>
        <v>38.960088880685646</v>
      </c>
      <c r="O39" s="92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s="23" customFormat="1" ht="12.75" customHeight="1" x14ac:dyDescent="0.25">
      <c r="A40" s="42"/>
      <c r="B40" s="123" t="s">
        <v>116</v>
      </c>
      <c r="C40" s="9" t="s">
        <v>115</v>
      </c>
      <c r="D40" s="91">
        <f t="shared" ref="D40:N40" si="10">D17/D$7*100</f>
        <v>93.391871702705629</v>
      </c>
      <c r="E40" s="122">
        <f t="shared" si="10"/>
        <v>93.421780634267421</v>
      </c>
      <c r="F40" s="122">
        <f t="shared" si="10"/>
        <v>94.079008470943876</v>
      </c>
      <c r="G40" s="122">
        <f t="shared" si="10"/>
        <v>91.015475289741971</v>
      </c>
      <c r="H40" s="122">
        <f t="shared" si="10"/>
        <v>90.5490484813363</v>
      </c>
      <c r="I40" s="122">
        <f t="shared" si="10"/>
        <v>99.18811795923493</v>
      </c>
      <c r="J40" s="122">
        <f t="shared" si="10"/>
        <v>90.433614112758548</v>
      </c>
      <c r="K40" s="122">
        <f t="shared" si="10"/>
        <v>92.842824865569938</v>
      </c>
      <c r="L40" s="122">
        <f t="shared" si="10"/>
        <v>97.558210053831573</v>
      </c>
      <c r="M40" s="122">
        <f t="shared" si="10"/>
        <v>94.421838912465887</v>
      </c>
      <c r="N40" s="122">
        <f t="shared" si="10"/>
        <v>92.607088589790038</v>
      </c>
      <c r="O40" s="92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s="23" customFormat="1" ht="12.75" customHeight="1" x14ac:dyDescent="0.25">
      <c r="A41" s="42"/>
      <c r="B41" s="129" t="s">
        <v>84</v>
      </c>
      <c r="C41" s="9" t="s">
        <v>17</v>
      </c>
      <c r="D41" s="91">
        <f t="shared" ref="D41:N41" si="11">D18/D$7*100</f>
        <v>13.527917175279175</v>
      </c>
      <c r="E41" s="122">
        <f t="shared" si="11"/>
        <v>14.300107532382436</v>
      </c>
      <c r="F41" s="122">
        <f t="shared" si="11"/>
        <v>12.810598462981208</v>
      </c>
      <c r="G41" s="122">
        <f t="shared" si="11"/>
        <v>14.260434387025578</v>
      </c>
      <c r="H41" s="122">
        <f t="shared" si="11"/>
        <v>15.557392616077696</v>
      </c>
      <c r="I41" s="122">
        <f t="shared" si="11"/>
        <v>9.5045065718470418</v>
      </c>
      <c r="J41" s="122">
        <f t="shared" si="11"/>
        <v>13.129298559508459</v>
      </c>
      <c r="K41" s="122">
        <f t="shared" si="11"/>
        <v>13.018139937349318</v>
      </c>
      <c r="L41" s="122">
        <f t="shared" si="11"/>
        <v>16.248537882263918</v>
      </c>
      <c r="M41" s="122">
        <f t="shared" si="11"/>
        <v>15.325410331521628</v>
      </c>
      <c r="N41" s="122">
        <f t="shared" si="11"/>
        <v>12.17201415483612</v>
      </c>
      <c r="O41" s="92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s="23" customFormat="1" ht="12.75" customHeight="1" x14ac:dyDescent="0.25">
      <c r="A42" s="42"/>
      <c r="B42" s="130"/>
      <c r="C42" s="9" t="s">
        <v>18</v>
      </c>
      <c r="D42" s="91">
        <f t="shared" ref="D42:N42" si="12">D19/D$7*100</f>
        <v>31.212622632126223</v>
      </c>
      <c r="E42" s="122">
        <f t="shared" si="12"/>
        <v>36.432568147467506</v>
      </c>
      <c r="F42" s="122">
        <f t="shared" si="12"/>
        <v>32.421508003096349</v>
      </c>
      <c r="G42" s="122">
        <f t="shared" si="12"/>
        <v>32.712827791030655</v>
      </c>
      <c r="H42" s="122">
        <f t="shared" si="12"/>
        <v>25.654954620872221</v>
      </c>
      <c r="I42" s="122">
        <f t="shared" si="12"/>
        <v>37.186893429653857</v>
      </c>
      <c r="J42" s="122">
        <f t="shared" si="12"/>
        <v>26.476048877133934</v>
      </c>
      <c r="K42" s="122">
        <f t="shared" si="12"/>
        <v>31.466188980152026</v>
      </c>
      <c r="L42" s="122">
        <f t="shared" si="12"/>
        <v>22.032186579630171</v>
      </c>
      <c r="M42" s="122">
        <f t="shared" si="12"/>
        <v>27.498856472425448</v>
      </c>
      <c r="N42" s="122">
        <f t="shared" si="12"/>
        <v>30.926389023994961</v>
      </c>
      <c r="O42" s="9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s="23" customFormat="1" ht="12.75" customHeight="1" x14ac:dyDescent="0.25">
      <c r="A43" s="42"/>
      <c r="B43" s="131"/>
      <c r="C43" s="9" t="s">
        <v>19</v>
      </c>
      <c r="D43" s="91">
        <f t="shared" ref="D43:N43" si="13">D20/D$7*100</f>
        <v>55.25946019259456</v>
      </c>
      <c r="E43" s="122">
        <f t="shared" si="13"/>
        <v>49.267324320150429</v>
      </c>
      <c r="F43" s="122">
        <f t="shared" si="13"/>
        <v>54.767893533922461</v>
      </c>
      <c r="G43" s="122">
        <f t="shared" si="13"/>
        <v>53.026737821943783</v>
      </c>
      <c r="H43" s="122">
        <f t="shared" si="13"/>
        <v>58.78765276305009</v>
      </c>
      <c r="I43" s="122">
        <f t="shared" si="13"/>
        <v>53.308599998499119</v>
      </c>
      <c r="J43" s="122">
        <f t="shared" si="13"/>
        <v>60.39465256335761</v>
      </c>
      <c r="K43" s="122">
        <f t="shared" si="13"/>
        <v>55.515671082498663</v>
      </c>
      <c r="L43" s="122">
        <f t="shared" si="13"/>
        <v>61.719275538105933</v>
      </c>
      <c r="M43" s="122">
        <f t="shared" si="13"/>
        <v>57.175733196052924</v>
      </c>
      <c r="N43" s="122">
        <f t="shared" si="13"/>
        <v>56.901596821168923</v>
      </c>
      <c r="O43" s="92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s="23" customFormat="1" ht="12.75" customHeight="1" x14ac:dyDescent="0.25">
      <c r="A44" s="42"/>
      <c r="B44" s="129" t="s">
        <v>83</v>
      </c>
      <c r="C44" s="9" t="s">
        <v>20</v>
      </c>
      <c r="D44" s="91">
        <f t="shared" ref="D44:N44" si="14">D21/D$7*100</f>
        <v>10.906460509064605</v>
      </c>
      <c r="E44" s="122">
        <f t="shared" si="14"/>
        <v>12.478254701790597</v>
      </c>
      <c r="F44" s="122">
        <f t="shared" si="14"/>
        <v>8.6425095431302204</v>
      </c>
      <c r="G44" s="122">
        <f t="shared" si="14"/>
        <v>11.424258052953546</v>
      </c>
      <c r="H44" s="122">
        <f t="shared" si="14"/>
        <v>9.6669355731529496</v>
      </c>
      <c r="I44" s="122">
        <f t="shared" si="14"/>
        <v>7.3873772195189034</v>
      </c>
      <c r="J44" s="122">
        <f t="shared" si="14"/>
        <v>9.3496716203043349</v>
      </c>
      <c r="K44" s="122">
        <f t="shared" si="14"/>
        <v>13.711541279280073</v>
      </c>
      <c r="L44" s="122">
        <f t="shared" si="14"/>
        <v>9.7284416163703629</v>
      </c>
      <c r="M44" s="122">
        <f t="shared" si="14"/>
        <v>12.875415266538395</v>
      </c>
      <c r="N44" s="122">
        <f t="shared" si="14"/>
        <v>10.53491671084174</v>
      </c>
      <c r="O44" s="92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s="23" customFormat="1" ht="12.75" customHeight="1" x14ac:dyDescent="0.25">
      <c r="A45" s="42"/>
      <c r="B45" s="130"/>
      <c r="C45" s="9" t="s">
        <v>21</v>
      </c>
      <c r="D45" s="91">
        <f t="shared" ref="D45:N45" si="15">D22/D$7*100</f>
        <v>55.979203399791984</v>
      </c>
      <c r="E45" s="122">
        <f t="shared" si="15"/>
        <v>46.994664432882146</v>
      </c>
      <c r="F45" s="122">
        <f t="shared" si="15"/>
        <v>52.077257280980774</v>
      </c>
      <c r="G45" s="122">
        <f t="shared" si="15"/>
        <v>55.355767250165009</v>
      </c>
      <c r="H45" s="122">
        <f t="shared" si="15"/>
        <v>59.225263559747155</v>
      </c>
      <c r="I45" s="122">
        <f t="shared" si="15"/>
        <v>57.319419694327337</v>
      </c>
      <c r="J45" s="122">
        <f t="shared" si="15"/>
        <v>58.572040466438622</v>
      </c>
      <c r="K45" s="122">
        <f t="shared" si="15"/>
        <v>60.291342742330947</v>
      </c>
      <c r="L45" s="122">
        <f t="shared" si="15"/>
        <v>58.578059829509144</v>
      </c>
      <c r="M45" s="122">
        <f t="shared" si="15"/>
        <v>56.060205629710595</v>
      </c>
      <c r="N45" s="122">
        <f t="shared" si="15"/>
        <v>60.949111657336232</v>
      </c>
      <c r="O45" s="92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s="23" customFormat="1" ht="12.75" customHeight="1" x14ac:dyDescent="0.25">
      <c r="A46" s="42"/>
      <c r="B46" s="130"/>
      <c r="C46" s="9" t="s">
        <v>22</v>
      </c>
      <c r="D46" s="91">
        <f t="shared" ref="D46:N46" si="16">D23/D$7*100</f>
        <v>10.747863827478639</v>
      </c>
      <c r="E46" s="122">
        <f t="shared" si="16"/>
        <v>12.050050129282981</v>
      </c>
      <c r="F46" s="122">
        <f t="shared" si="16"/>
        <v>12.39792151490874</v>
      </c>
      <c r="G46" s="122">
        <f t="shared" si="16"/>
        <v>10.035178370227211</v>
      </c>
      <c r="H46" s="122">
        <f t="shared" si="16"/>
        <v>11.922497982027542</v>
      </c>
      <c r="I46" s="122">
        <f t="shared" si="16"/>
        <v>11.208126987470516</v>
      </c>
      <c r="J46" s="122">
        <f t="shared" si="16"/>
        <v>7.8638747002940201</v>
      </c>
      <c r="K46" s="122">
        <f t="shared" si="16"/>
        <v>8.6616845613996567</v>
      </c>
      <c r="L46" s="122">
        <f t="shared" si="16"/>
        <v>9.4163710129393099</v>
      </c>
      <c r="M46" s="122">
        <f t="shared" si="16"/>
        <v>13.041867607254993</v>
      </c>
      <c r="N46" s="122">
        <f t="shared" si="16"/>
        <v>10.030055681633398</v>
      </c>
      <c r="O46" s="92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s="23" customFormat="1" ht="12.75" customHeight="1" x14ac:dyDescent="0.25">
      <c r="A47" s="42"/>
      <c r="B47" s="131"/>
      <c r="C47" s="9" t="s">
        <v>23</v>
      </c>
      <c r="D47" s="91">
        <f t="shared" ref="D47:N47" si="17">D24/D$7*100</f>
        <v>22.366472263664726</v>
      </c>
      <c r="E47" s="122">
        <f t="shared" si="17"/>
        <v>28.477030736044661</v>
      </c>
      <c r="F47" s="122">
        <f t="shared" si="17"/>
        <v>26.882311660980289</v>
      </c>
      <c r="G47" s="122">
        <f t="shared" si="17"/>
        <v>23.184796326654244</v>
      </c>
      <c r="H47" s="122">
        <f t="shared" si="17"/>
        <v>19.185302885072353</v>
      </c>
      <c r="I47" s="122">
        <f t="shared" si="17"/>
        <v>24.085076098683253</v>
      </c>
      <c r="J47" s="122">
        <f t="shared" si="17"/>
        <v>24.214413212963027</v>
      </c>
      <c r="K47" s="122">
        <f t="shared" si="17"/>
        <v>17.335431416989316</v>
      </c>
      <c r="L47" s="122">
        <f t="shared" si="17"/>
        <v>22.277127541181205</v>
      </c>
      <c r="M47" s="122">
        <f t="shared" si="17"/>
        <v>18.022511496496026</v>
      </c>
      <c r="N47" s="122">
        <f t="shared" si="17"/>
        <v>18.485915950188645</v>
      </c>
      <c r="O47" s="92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 customHeight="1" x14ac:dyDescent="0.25">
      <c r="A48" s="42"/>
      <c r="B48" s="53"/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92"/>
    </row>
    <row r="49" spans="1:15" ht="12.75" customHeight="1" x14ac:dyDescent="0.25">
      <c r="A49" s="42"/>
      <c r="B49" s="53"/>
      <c r="C49" s="103"/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92"/>
    </row>
    <row r="50" spans="1:15" x14ac:dyDescent="0.25">
      <c r="A50" s="42"/>
      <c r="O50" s="42"/>
    </row>
    <row r="51" spans="1:15" ht="15" customHeight="1" x14ac:dyDescent="0.25">
      <c r="A51" s="42"/>
      <c r="B51" s="183" t="s">
        <v>100</v>
      </c>
      <c r="C51" s="183"/>
      <c r="D51" s="193" t="s">
        <v>200</v>
      </c>
      <c r="E51" s="186" t="s">
        <v>196</v>
      </c>
      <c r="F51" s="186"/>
      <c r="G51" s="186"/>
      <c r="H51" s="186"/>
      <c r="I51" s="186"/>
      <c r="J51" s="186"/>
      <c r="K51" s="186"/>
      <c r="L51" s="186"/>
      <c r="M51" s="186"/>
      <c r="N51" s="186"/>
      <c r="O51" s="42"/>
    </row>
    <row r="52" spans="1:15" ht="48.75" x14ac:dyDescent="0.25">
      <c r="A52" s="42"/>
      <c r="B52" s="183"/>
      <c r="C52" s="183"/>
      <c r="D52" s="194"/>
      <c r="E52" s="119" t="s">
        <v>68</v>
      </c>
      <c r="F52" s="119" t="s">
        <v>69</v>
      </c>
      <c r="G52" s="119" t="s">
        <v>70</v>
      </c>
      <c r="H52" s="119" t="s">
        <v>71</v>
      </c>
      <c r="I52" s="119" t="s">
        <v>72</v>
      </c>
      <c r="J52" s="119" t="s">
        <v>73</v>
      </c>
      <c r="K52" s="119" t="s">
        <v>74</v>
      </c>
      <c r="L52" s="119" t="s">
        <v>75</v>
      </c>
      <c r="M52" s="119" t="s">
        <v>51</v>
      </c>
      <c r="N52" s="119" t="s">
        <v>52</v>
      </c>
      <c r="O52" s="42"/>
    </row>
    <row r="53" spans="1:15" ht="12.75" customHeight="1" x14ac:dyDescent="0.25">
      <c r="A53" s="42"/>
      <c r="B53" s="190" t="s">
        <v>97</v>
      </c>
      <c r="C53" s="48" t="s">
        <v>25</v>
      </c>
      <c r="D53" s="91">
        <f t="shared" ref="D53:D70" si="18">D7/$D7*100</f>
        <v>100</v>
      </c>
      <c r="E53" s="91">
        <f t="shared" ref="E53:N53" si="19">((E7/2)/($D7))*100</f>
        <v>11.45319177331082</v>
      </c>
      <c r="F53" s="91">
        <f t="shared" si="19"/>
        <v>16.143000712142108</v>
      </c>
      <c r="G53" s="91">
        <f t="shared" si="19"/>
        <v>13.942352412129063</v>
      </c>
      <c r="H53" s="91">
        <f t="shared" si="19"/>
        <v>6.5995010146608344</v>
      </c>
      <c r="I53" s="91">
        <f t="shared" si="19"/>
        <v>7.0650889160632229</v>
      </c>
      <c r="J53" s="91">
        <f t="shared" si="19"/>
        <v>5.3489825920302927</v>
      </c>
      <c r="K53" s="91">
        <f t="shared" si="19"/>
        <v>16.09600693954874</v>
      </c>
      <c r="L53" s="91">
        <f t="shared" si="19"/>
        <v>5.3649894279164956</v>
      </c>
      <c r="M53" s="91">
        <f t="shared" si="19"/>
        <v>8.7793604133932099</v>
      </c>
      <c r="N53" s="91">
        <f t="shared" si="19"/>
        <v>9.2075257988051238</v>
      </c>
      <c r="O53" s="92"/>
    </row>
    <row r="54" spans="1:15" ht="12.75" customHeight="1" x14ac:dyDescent="0.25">
      <c r="A54" s="42"/>
      <c r="B54" s="191"/>
      <c r="C54" s="9" t="s">
        <v>8</v>
      </c>
      <c r="D54" s="91">
        <f t="shared" si="18"/>
        <v>100</v>
      </c>
      <c r="E54" s="122">
        <f t="shared" ref="E54:N54" si="20">((E8/2)/($D8))*100</f>
        <v>11.214257325518375</v>
      </c>
      <c r="F54" s="122">
        <f t="shared" si="20"/>
        <v>16.787335391637004</v>
      </c>
      <c r="G54" s="122">
        <f t="shared" si="20"/>
        <v>15.326947484641511</v>
      </c>
      <c r="H54" s="122">
        <f t="shared" si="20"/>
        <v>7.7244994565493812</v>
      </c>
      <c r="I54" s="122">
        <f t="shared" si="20"/>
        <v>6.356492289205268</v>
      </c>
      <c r="J54" s="122">
        <f t="shared" si="20"/>
        <v>4.9768429278831308</v>
      </c>
      <c r="K54" s="122">
        <f t="shared" si="20"/>
        <v>14.657474771910554</v>
      </c>
      <c r="L54" s="122">
        <f t="shared" si="20"/>
        <v>5.8134097215212961</v>
      </c>
      <c r="M54" s="122">
        <f t="shared" si="20"/>
        <v>8.7801467767550587</v>
      </c>
      <c r="N54" s="122">
        <f t="shared" si="20"/>
        <v>8.3625938543784191</v>
      </c>
      <c r="O54" s="92"/>
    </row>
    <row r="55" spans="1:15" ht="12.75" customHeight="1" x14ac:dyDescent="0.25">
      <c r="A55" s="42"/>
      <c r="B55" s="192"/>
      <c r="C55" s="9" t="s">
        <v>9</v>
      </c>
      <c r="D55" s="91">
        <f t="shared" si="18"/>
        <v>100</v>
      </c>
      <c r="E55" s="122">
        <f t="shared" ref="E55:N55" si="21">((E9/2)/($D9))*100</f>
        <v>11.683828948481679</v>
      </c>
      <c r="F55" s="122">
        <f t="shared" si="21"/>
        <v>15.521041293078556</v>
      </c>
      <c r="G55" s="122">
        <f t="shared" si="21"/>
        <v>12.605838990853666</v>
      </c>
      <c r="H55" s="122">
        <f t="shared" si="21"/>
        <v>5.5135694334010417</v>
      </c>
      <c r="I55" s="122">
        <f t="shared" si="21"/>
        <v>7.7490787126957201</v>
      </c>
      <c r="J55" s="122">
        <f t="shared" si="21"/>
        <v>5.708199279707145</v>
      </c>
      <c r="K55" s="122">
        <f t="shared" si="21"/>
        <v>17.48458442848645</v>
      </c>
      <c r="L55" s="122">
        <f t="shared" si="21"/>
        <v>4.932141043090482</v>
      </c>
      <c r="M55" s="122">
        <f t="shared" si="21"/>
        <v>8.7786013574006212</v>
      </c>
      <c r="N55" s="122">
        <f t="shared" si="21"/>
        <v>10.023116512804631</v>
      </c>
      <c r="O55" s="92"/>
    </row>
    <row r="56" spans="1:15" ht="12.75" customHeight="1" x14ac:dyDescent="0.25">
      <c r="A56" s="42"/>
      <c r="B56" s="129" t="s">
        <v>81</v>
      </c>
      <c r="C56" s="9" t="s">
        <v>10</v>
      </c>
      <c r="D56" s="91">
        <f t="shared" si="18"/>
        <v>100</v>
      </c>
      <c r="E56" s="122">
        <f t="shared" ref="E56:N56" si="22">((E10/2)/($D10))*100</f>
        <v>9.2564062997770016</v>
      </c>
      <c r="F56" s="122">
        <f t="shared" si="22"/>
        <v>21.818316442338322</v>
      </c>
      <c r="G56" s="122">
        <f t="shared" si="22"/>
        <v>11.230896693922334</v>
      </c>
      <c r="H56" s="122">
        <f t="shared" si="22"/>
        <v>6.3255628672436366</v>
      </c>
      <c r="I56" s="122">
        <f t="shared" si="22"/>
        <v>7.3242028490141937</v>
      </c>
      <c r="J56" s="122">
        <f t="shared" si="22"/>
        <v>2.6697520109907629</v>
      </c>
      <c r="K56" s="122">
        <f t="shared" si="22"/>
        <v>14.350718503327311</v>
      </c>
      <c r="L56" s="122">
        <f t="shared" si="22"/>
        <v>8.9597008181126299</v>
      </c>
      <c r="M56" s="122">
        <f t="shared" si="22"/>
        <v>10.429810559803194</v>
      </c>
      <c r="N56" s="122">
        <f t="shared" si="22"/>
        <v>7.6346329554706065</v>
      </c>
      <c r="O56" s="92"/>
    </row>
    <row r="57" spans="1:15" ht="12.75" customHeight="1" x14ac:dyDescent="0.25">
      <c r="A57" s="42"/>
      <c r="B57" s="130"/>
      <c r="C57" s="9" t="s">
        <v>11</v>
      </c>
      <c r="D57" s="91">
        <f t="shared" si="18"/>
        <v>100</v>
      </c>
      <c r="E57" s="122">
        <f t="shared" ref="E57:N57" si="23">((E11/2)/($D11))*100</f>
        <v>15.7024214048446</v>
      </c>
      <c r="F57" s="122">
        <f t="shared" si="23"/>
        <v>16.886032561853028</v>
      </c>
      <c r="G57" s="122">
        <f t="shared" si="23"/>
        <v>16.754281281246783</v>
      </c>
      <c r="H57" s="122">
        <f t="shared" si="23"/>
        <v>5.1653926952582498</v>
      </c>
      <c r="I57" s="122">
        <f t="shared" si="23"/>
        <v>7.4408904964400655</v>
      </c>
      <c r="J57" s="122">
        <f t="shared" si="23"/>
        <v>3.144935481705323</v>
      </c>
      <c r="K57" s="122">
        <f t="shared" si="23"/>
        <v>11.350595853106171</v>
      </c>
      <c r="L57" s="122">
        <f t="shared" si="23"/>
        <v>5.1582114054687862</v>
      </c>
      <c r="M57" s="122">
        <f t="shared" si="23"/>
        <v>7.8502228634553308</v>
      </c>
      <c r="N57" s="122">
        <f t="shared" si="23"/>
        <v>10.547015956621685</v>
      </c>
      <c r="O57" s="92"/>
    </row>
    <row r="58" spans="1:15" ht="12.75" customHeight="1" x14ac:dyDescent="0.25">
      <c r="A58" s="42"/>
      <c r="B58" s="130"/>
      <c r="C58" s="9" t="s">
        <v>12</v>
      </c>
      <c r="D58" s="91">
        <f t="shared" si="18"/>
        <v>100</v>
      </c>
      <c r="E58" s="122">
        <f t="shared" ref="E58:N58" si="24">((E12/2)/($D12))*100</f>
        <v>12.05130384272522</v>
      </c>
      <c r="F58" s="122">
        <f t="shared" si="24"/>
        <v>8.4422320421432779</v>
      </c>
      <c r="G58" s="122">
        <f t="shared" si="24"/>
        <v>14.755784151229163</v>
      </c>
      <c r="H58" s="122">
        <f t="shared" si="24"/>
        <v>7.3000318570508886</v>
      </c>
      <c r="I58" s="122">
        <f t="shared" si="24"/>
        <v>7.6295989736796184</v>
      </c>
      <c r="J58" s="122">
        <f t="shared" si="24"/>
        <v>8.4935452829394862</v>
      </c>
      <c r="K58" s="122">
        <f t="shared" si="24"/>
        <v>19.694878428368099</v>
      </c>
      <c r="L58" s="122">
        <f t="shared" si="24"/>
        <v>5.1174825212889692</v>
      </c>
      <c r="M58" s="122">
        <f t="shared" si="24"/>
        <v>8.832294343274139</v>
      </c>
      <c r="N58" s="122">
        <f t="shared" si="24"/>
        <v>7.6828485573011305</v>
      </c>
      <c r="O58" s="92"/>
    </row>
    <row r="59" spans="1:15" ht="12.75" customHeight="1" x14ac:dyDescent="0.25">
      <c r="A59" s="42"/>
      <c r="B59" s="131"/>
      <c r="C59" s="9" t="s">
        <v>13</v>
      </c>
      <c r="D59" s="91">
        <f t="shared" si="18"/>
        <v>100</v>
      </c>
      <c r="E59" s="122">
        <f t="shared" ref="E59:N59" si="25">((E13/2)/($D13))*100</f>
        <v>8.7394423270385815</v>
      </c>
      <c r="F59" s="122">
        <f t="shared" si="25"/>
        <v>18.906219754247914</v>
      </c>
      <c r="G59" s="122">
        <f t="shared" si="25"/>
        <v>12.534084615780186</v>
      </c>
      <c r="H59" s="122">
        <f t="shared" si="25"/>
        <v>7.3301777270898514</v>
      </c>
      <c r="I59" s="122">
        <f t="shared" si="25"/>
        <v>6.1018947178831429</v>
      </c>
      <c r="J59" s="122">
        <f t="shared" si="25"/>
        <v>6.0063245934424065</v>
      </c>
      <c r="K59" s="122">
        <f t="shared" si="25"/>
        <v>17.889064362080425</v>
      </c>
      <c r="L59" s="122">
        <f t="shared" si="25"/>
        <v>3.5942528998669907</v>
      </c>
      <c r="M59" s="122">
        <f t="shared" si="25"/>
        <v>8.5079446363123381</v>
      </c>
      <c r="N59" s="122">
        <f t="shared" si="25"/>
        <v>10.39059436625814</v>
      </c>
      <c r="O59" s="92"/>
    </row>
    <row r="60" spans="1:15" ht="12.75" customHeight="1" x14ac:dyDescent="0.25">
      <c r="A60" s="42"/>
      <c r="B60" s="129" t="s">
        <v>82</v>
      </c>
      <c r="C60" s="9" t="s">
        <v>14</v>
      </c>
      <c r="D60" s="91">
        <f t="shared" si="18"/>
        <v>100</v>
      </c>
      <c r="E60" s="122">
        <f t="shared" ref="E60:N60" si="26">((E14/2)/($D14))*100</f>
        <v>11.318767019771995</v>
      </c>
      <c r="F60" s="122">
        <f t="shared" si="26"/>
        <v>17.791461644102689</v>
      </c>
      <c r="G60" s="122">
        <f t="shared" si="26"/>
        <v>13.668796479952771</v>
      </c>
      <c r="H60" s="122">
        <f t="shared" si="26"/>
        <v>5.8644292117438406</v>
      </c>
      <c r="I60" s="122">
        <f t="shared" si="26"/>
        <v>6.837318902141992</v>
      </c>
      <c r="J60" s="122">
        <f t="shared" si="26"/>
        <v>5.0680662756702288</v>
      </c>
      <c r="K60" s="122">
        <f t="shared" si="26"/>
        <v>17.017272207142092</v>
      </c>
      <c r="L60" s="122">
        <f t="shared" si="26"/>
        <v>5.4243634131469838</v>
      </c>
      <c r="M60" s="122">
        <f t="shared" si="26"/>
        <v>8.7394360820216939</v>
      </c>
      <c r="N60" s="122">
        <f t="shared" si="26"/>
        <v>8.2700887643057204</v>
      </c>
      <c r="O60" s="92"/>
    </row>
    <row r="61" spans="1:15" ht="12.75" customHeight="1" x14ac:dyDescent="0.25">
      <c r="A61" s="42"/>
      <c r="B61" s="130"/>
      <c r="C61" s="9" t="s">
        <v>15</v>
      </c>
      <c r="D61" s="91">
        <f t="shared" si="18"/>
        <v>100</v>
      </c>
      <c r="E61" s="122">
        <f t="shared" ref="E61:N61" si="27">((E15/2)/($D15))*100</f>
        <v>11.617144048854991</v>
      </c>
      <c r="F61" s="122">
        <f t="shared" si="27"/>
        <v>15.937555910693346</v>
      </c>
      <c r="G61" s="122">
        <f t="shared" si="27"/>
        <v>15.582056434636064</v>
      </c>
      <c r="H61" s="122">
        <f t="shared" si="27"/>
        <v>8.7554711082963923</v>
      </c>
      <c r="I61" s="122">
        <f t="shared" si="27"/>
        <v>6.4194058056915013</v>
      </c>
      <c r="J61" s="122">
        <f t="shared" si="27"/>
        <v>5.7091442754464721</v>
      </c>
      <c r="K61" s="122">
        <f t="shared" si="27"/>
        <v>15.17310590238937</v>
      </c>
      <c r="L61" s="122">
        <f t="shared" si="27"/>
        <v>5.8296351994768818</v>
      </c>
      <c r="M61" s="122">
        <f t="shared" si="27"/>
        <v>7.8719569526671602</v>
      </c>
      <c r="N61" s="122">
        <f t="shared" si="27"/>
        <v>7.1045243618478349</v>
      </c>
      <c r="O61" s="92"/>
    </row>
    <row r="62" spans="1:15" ht="12.75" customHeight="1" x14ac:dyDescent="0.25">
      <c r="A62" s="42"/>
      <c r="B62" s="130"/>
      <c r="C62" s="9" t="s">
        <v>16</v>
      </c>
      <c r="D62" s="91">
        <f t="shared" si="18"/>
        <v>100</v>
      </c>
      <c r="E62" s="122">
        <f t="shared" ref="E62:N62" si="28">((E16/2)/($D16))*100</f>
        <v>11.571429223784683</v>
      </c>
      <c r="F62" s="122">
        <f t="shared" si="28"/>
        <v>13.433968889406248</v>
      </c>
      <c r="G62" s="122">
        <f t="shared" si="28"/>
        <v>13.271983626006126</v>
      </c>
      <c r="H62" s="122">
        <f t="shared" si="28"/>
        <v>6.3675944133165698</v>
      </c>
      <c r="I62" s="122">
        <f t="shared" si="28"/>
        <v>7.9095666497480055</v>
      </c>
      <c r="J62" s="122">
        <f t="shared" si="28"/>
        <v>5.5838371598990255</v>
      </c>
      <c r="K62" s="122">
        <f t="shared" si="28"/>
        <v>15.145670810939507</v>
      </c>
      <c r="L62" s="122">
        <f t="shared" si="28"/>
        <v>4.9381617337690038</v>
      </c>
      <c r="M62" s="122">
        <f t="shared" si="28"/>
        <v>9.4813602641076251</v>
      </c>
      <c r="N62" s="122">
        <f t="shared" si="28"/>
        <v>12.296427229023198</v>
      </c>
      <c r="O62" s="92"/>
    </row>
    <row r="63" spans="1:15" ht="12.75" customHeight="1" x14ac:dyDescent="0.25">
      <c r="A63" s="42"/>
      <c r="B63" s="123" t="s">
        <v>116</v>
      </c>
      <c r="C63" s="9" t="s">
        <v>115</v>
      </c>
      <c r="D63" s="91">
        <f t="shared" si="18"/>
        <v>100</v>
      </c>
      <c r="E63" s="122">
        <f t="shared" ref="E63:N63" si="29">((E17/2)/($D17))*100</f>
        <v>11.456859680620811</v>
      </c>
      <c r="F63" s="122">
        <f t="shared" si="29"/>
        <v>16.261773889472998</v>
      </c>
      <c r="G63" s="122">
        <f t="shared" si="29"/>
        <v>13.587583247999563</v>
      </c>
      <c r="H63" s="122">
        <f t="shared" si="29"/>
        <v>6.3986139953530845</v>
      </c>
      <c r="I63" s="122">
        <f t="shared" si="29"/>
        <v>7.5035745619247525</v>
      </c>
      <c r="J63" s="122">
        <f t="shared" si="29"/>
        <v>5.1795495561260552</v>
      </c>
      <c r="K63" s="122">
        <f t="shared" si="29"/>
        <v>16.001379200115423</v>
      </c>
      <c r="L63" s="122">
        <f t="shared" si="29"/>
        <v>5.6043288993221871</v>
      </c>
      <c r="M63" s="122">
        <f t="shared" si="29"/>
        <v>8.8761831152365485</v>
      </c>
      <c r="N63" s="122">
        <f t="shared" si="29"/>
        <v>9.1301538538285936</v>
      </c>
      <c r="O63" s="92"/>
    </row>
    <row r="64" spans="1:15" ht="12.75" customHeight="1" x14ac:dyDescent="0.25">
      <c r="A64" s="42"/>
      <c r="B64" s="129" t="s">
        <v>84</v>
      </c>
      <c r="C64" s="9" t="s">
        <v>17</v>
      </c>
      <c r="D64" s="91">
        <f t="shared" si="18"/>
        <v>100</v>
      </c>
      <c r="E64" s="122">
        <f t="shared" ref="E64:N64" si="30">((E18/2)/($D18))*100</f>
        <v>12.106954221056032</v>
      </c>
      <c r="F64" s="122">
        <f t="shared" si="30"/>
        <v>15.287017020534389</v>
      </c>
      <c r="G64" s="122">
        <f t="shared" si="30"/>
        <v>14.697310694456645</v>
      </c>
      <c r="H64" s="122">
        <f t="shared" si="30"/>
        <v>7.5895665995724793</v>
      </c>
      <c r="I64" s="122">
        <f t="shared" si="30"/>
        <v>4.9638228238206832</v>
      </c>
      <c r="J64" s="122">
        <f t="shared" si="30"/>
        <v>5.1913674906817171</v>
      </c>
      <c r="K64" s="122">
        <f t="shared" si="30"/>
        <v>15.489455476154404</v>
      </c>
      <c r="L64" s="122">
        <f t="shared" si="30"/>
        <v>6.4439508926582123</v>
      </c>
      <c r="M64" s="122">
        <f t="shared" si="30"/>
        <v>9.9458992127360979</v>
      </c>
      <c r="N64" s="122">
        <f t="shared" si="30"/>
        <v>8.2846555683293381</v>
      </c>
      <c r="O64" s="92"/>
    </row>
    <row r="65" spans="1:15" ht="12.75" customHeight="1" x14ac:dyDescent="0.25">
      <c r="A65" s="42"/>
      <c r="B65" s="130"/>
      <c r="C65" s="9" t="s">
        <v>18</v>
      </c>
      <c r="D65" s="91">
        <f t="shared" si="18"/>
        <v>100</v>
      </c>
      <c r="E65" s="122">
        <f t="shared" ref="E65:N65" si="31">((E19/2)/($D19))*100</f>
        <v>13.368603936462481</v>
      </c>
      <c r="F65" s="122">
        <f t="shared" si="31"/>
        <v>16.768229730365736</v>
      </c>
      <c r="G65" s="122">
        <f t="shared" si="31"/>
        <v>14.612478382075947</v>
      </c>
      <c r="H65" s="122">
        <f t="shared" si="31"/>
        <v>5.4244047687699988</v>
      </c>
      <c r="I65" s="122">
        <f t="shared" si="31"/>
        <v>8.4173865070297822</v>
      </c>
      <c r="J65" s="122">
        <f t="shared" si="31"/>
        <v>4.537264497721746</v>
      </c>
      <c r="K65" s="122">
        <f t="shared" si="31"/>
        <v>16.226768322389358</v>
      </c>
      <c r="L65" s="122">
        <f t="shared" si="31"/>
        <v>3.7870078867367361</v>
      </c>
      <c r="M65" s="122">
        <f t="shared" si="31"/>
        <v>7.7347672694157001</v>
      </c>
      <c r="N65" s="122">
        <f t="shared" si="31"/>
        <v>9.1230886990325111</v>
      </c>
      <c r="O65" s="92"/>
    </row>
    <row r="66" spans="1:15" ht="12.75" customHeight="1" x14ac:dyDescent="0.25">
      <c r="A66" s="42"/>
      <c r="B66" s="131"/>
      <c r="C66" s="9" t="s">
        <v>19</v>
      </c>
      <c r="D66" s="91">
        <f t="shared" si="18"/>
        <v>100</v>
      </c>
      <c r="E66" s="122">
        <f t="shared" ref="E66:N66" si="32">((E20/2)/($D20))*100</f>
        <v>10.211249107934677</v>
      </c>
      <c r="F66" s="122">
        <f t="shared" si="32"/>
        <v>15.999398858389787</v>
      </c>
      <c r="G66" s="122">
        <f t="shared" si="32"/>
        <v>13.379020775852437</v>
      </c>
      <c r="H66" s="122">
        <f t="shared" si="32"/>
        <v>7.0208643498705481</v>
      </c>
      <c r="I66" s="122">
        <f t="shared" si="32"/>
        <v>6.8156655469956435</v>
      </c>
      <c r="J66" s="122">
        <f t="shared" si="32"/>
        <v>5.8460568396288863</v>
      </c>
      <c r="K66" s="122">
        <f t="shared" si="32"/>
        <v>16.170636193028798</v>
      </c>
      <c r="L66" s="122">
        <f t="shared" si="32"/>
        <v>5.9921551822357113</v>
      </c>
      <c r="M66" s="122">
        <f t="shared" si="32"/>
        <v>9.0838087610459262</v>
      </c>
      <c r="N66" s="122">
        <f t="shared" si="32"/>
        <v>9.4811443850175792</v>
      </c>
      <c r="O66" s="92"/>
    </row>
    <row r="67" spans="1:15" ht="12.75" customHeight="1" x14ac:dyDescent="0.25">
      <c r="A67" s="42"/>
      <c r="B67" s="129" t="s">
        <v>83</v>
      </c>
      <c r="C67" s="9" t="s">
        <v>20</v>
      </c>
      <c r="D67" s="91">
        <f t="shared" si="18"/>
        <v>100</v>
      </c>
      <c r="E67" s="122">
        <f t="shared" ref="E67:N67" si="33">((E21/2)/($D21))*100</f>
        <v>13.103778625251019</v>
      </c>
      <c r="F67" s="122">
        <f t="shared" si="33"/>
        <v>12.792054543588288</v>
      </c>
      <c r="G67" s="122">
        <f t="shared" si="33"/>
        <v>14.604282634957483</v>
      </c>
      <c r="H67" s="122">
        <f t="shared" si="33"/>
        <v>5.8494642758446451</v>
      </c>
      <c r="I67" s="122">
        <f t="shared" si="33"/>
        <v>4.7854642547894084</v>
      </c>
      <c r="J67" s="122">
        <f t="shared" si="33"/>
        <v>4.5854684658365645</v>
      </c>
      <c r="K67" s="122">
        <f t="shared" si="33"/>
        <v>20.235810087037081</v>
      </c>
      <c r="L67" s="122">
        <f t="shared" si="33"/>
        <v>4.7855109710937933</v>
      </c>
      <c r="M67" s="122">
        <f t="shared" si="33"/>
        <v>10.364307559092838</v>
      </c>
      <c r="N67" s="122">
        <f t="shared" si="33"/>
        <v>8.8938585825088907</v>
      </c>
      <c r="O67" s="92"/>
    </row>
    <row r="68" spans="1:15" ht="12.75" customHeight="1" x14ac:dyDescent="0.25">
      <c r="A68" s="42"/>
      <c r="B68" s="130"/>
      <c r="C68" s="9" t="s">
        <v>21</v>
      </c>
      <c r="D68" s="91">
        <f t="shared" si="18"/>
        <v>100</v>
      </c>
      <c r="E68" s="122">
        <f t="shared" ref="E68:N68" si="34">((E22/2)/($D22))*100</f>
        <v>9.6149796957308666</v>
      </c>
      <c r="F68" s="122">
        <f t="shared" si="34"/>
        <v>15.017777144295771</v>
      </c>
      <c r="G68" s="122">
        <f t="shared" si="34"/>
        <v>13.787077489003014</v>
      </c>
      <c r="H68" s="122">
        <f t="shared" si="34"/>
        <v>6.9821855835404598</v>
      </c>
      <c r="I68" s="122">
        <f t="shared" si="34"/>
        <v>7.2342365050352413</v>
      </c>
      <c r="J68" s="122">
        <f t="shared" si="34"/>
        <v>5.5967360342222774</v>
      </c>
      <c r="K68" s="122">
        <f t="shared" si="34"/>
        <v>17.335899981364804</v>
      </c>
      <c r="L68" s="122">
        <f t="shared" si="34"/>
        <v>5.6140611621197927</v>
      </c>
      <c r="M68" s="122">
        <f t="shared" si="34"/>
        <v>8.7920641985054235</v>
      </c>
      <c r="N68" s="122">
        <f t="shared" si="34"/>
        <v>10.024982206182354</v>
      </c>
      <c r="O68" s="92"/>
    </row>
    <row r="69" spans="1:15" ht="12.75" customHeight="1" x14ac:dyDescent="0.25">
      <c r="A69" s="42"/>
      <c r="B69" s="130"/>
      <c r="C69" s="9" t="s">
        <v>22</v>
      </c>
      <c r="D69" s="91">
        <f t="shared" si="18"/>
        <v>100</v>
      </c>
      <c r="E69" s="122">
        <f t="shared" ref="E69:N69" si="35">((E23/2)/($D23))*100</f>
        <v>12.840833976314267</v>
      </c>
      <c r="F69" s="122">
        <f t="shared" si="35"/>
        <v>18.621342720454329</v>
      </c>
      <c r="G69" s="122">
        <f t="shared" si="35"/>
        <v>13.017842019785384</v>
      </c>
      <c r="H69" s="122">
        <f t="shared" si="35"/>
        <v>7.3207605522985855</v>
      </c>
      <c r="I69" s="122">
        <f t="shared" si="35"/>
        <v>7.3676420747492397</v>
      </c>
      <c r="J69" s="122">
        <f t="shared" si="35"/>
        <v>3.9136827143490116</v>
      </c>
      <c r="K69" s="122">
        <f t="shared" si="35"/>
        <v>12.971743692176785</v>
      </c>
      <c r="L69" s="122">
        <f t="shared" si="35"/>
        <v>4.7003508552647917</v>
      </c>
      <c r="M69" s="122">
        <f t="shared" si="35"/>
        <v>10.653210537996769</v>
      </c>
      <c r="N69" s="122">
        <f t="shared" si="35"/>
        <v>8.5925908566108458</v>
      </c>
      <c r="O69" s="92"/>
    </row>
    <row r="70" spans="1:15" ht="12.75" customHeight="1" x14ac:dyDescent="0.25">
      <c r="A70" s="42"/>
      <c r="B70" s="131"/>
      <c r="C70" s="9" t="s">
        <v>23</v>
      </c>
      <c r="D70" s="91">
        <f t="shared" si="18"/>
        <v>100</v>
      </c>
      <c r="E70" s="122">
        <f t="shared" ref="E70:N70" si="36">((E24/2)/($D24))*100</f>
        <v>14.582223352416426</v>
      </c>
      <c r="F70" s="122">
        <f t="shared" si="36"/>
        <v>19.402307667097734</v>
      </c>
      <c r="G70" s="122">
        <f t="shared" si="36"/>
        <v>14.452462470569536</v>
      </c>
      <c r="H70" s="122">
        <f t="shared" si="36"/>
        <v>5.6608581077982185</v>
      </c>
      <c r="I70" s="122">
        <f t="shared" si="36"/>
        <v>7.6079590103166863</v>
      </c>
      <c r="J70" s="122">
        <f t="shared" si="36"/>
        <v>5.7909210368763535</v>
      </c>
      <c r="K70" s="122">
        <f t="shared" si="36"/>
        <v>12.475423978292243</v>
      </c>
      <c r="L70" s="122">
        <f t="shared" si="36"/>
        <v>5.3435585341253935</v>
      </c>
      <c r="M70" s="122">
        <f t="shared" si="36"/>
        <v>7.0742548094768711</v>
      </c>
      <c r="N70" s="122">
        <f t="shared" si="36"/>
        <v>7.6100310330305243</v>
      </c>
      <c r="O70" s="92"/>
    </row>
    <row r="73" spans="1:15" ht="12.75" customHeight="1" x14ac:dyDescent="0.25">
      <c r="A73" s="42"/>
      <c r="B73" s="183" t="s">
        <v>86</v>
      </c>
      <c r="C73" s="183"/>
      <c r="D73" s="184" t="s">
        <v>201</v>
      </c>
      <c r="E73" s="186" t="s">
        <v>196</v>
      </c>
      <c r="F73" s="186"/>
      <c r="G73" s="186"/>
      <c r="H73" s="186"/>
      <c r="I73" s="186"/>
      <c r="J73" s="186"/>
      <c r="K73" s="186"/>
      <c r="L73" s="186"/>
      <c r="M73" s="186"/>
      <c r="N73" s="186"/>
      <c r="O73" s="42"/>
    </row>
    <row r="74" spans="1:15" ht="48.75" x14ac:dyDescent="0.25">
      <c r="A74" s="42"/>
      <c r="B74" s="183"/>
      <c r="C74" s="183"/>
      <c r="D74" s="185"/>
      <c r="E74" s="119" t="s">
        <v>68</v>
      </c>
      <c r="F74" s="119" t="s">
        <v>69</v>
      </c>
      <c r="G74" s="119" t="s">
        <v>70</v>
      </c>
      <c r="H74" s="119" t="s">
        <v>71</v>
      </c>
      <c r="I74" s="119" t="s">
        <v>72</v>
      </c>
      <c r="J74" s="119" t="s">
        <v>73</v>
      </c>
      <c r="K74" s="119" t="s">
        <v>74</v>
      </c>
      <c r="L74" s="119" t="s">
        <v>75</v>
      </c>
      <c r="M74" s="119" t="s">
        <v>51</v>
      </c>
      <c r="N74" s="119" t="s">
        <v>52</v>
      </c>
      <c r="O74" s="42"/>
    </row>
    <row r="75" spans="1:15" ht="12.75" customHeight="1" x14ac:dyDescent="0.25">
      <c r="A75" s="42"/>
      <c r="B75" s="187" t="s">
        <v>97</v>
      </c>
      <c r="C75" s="20" t="s">
        <v>25</v>
      </c>
      <c r="D75" s="67">
        <f>E75+F75+G75+H75+I75+J75+K75+L75+M75+N75</f>
        <v>2134</v>
      </c>
      <c r="E75" s="67">
        <v>249</v>
      </c>
      <c r="F75" s="67">
        <v>359</v>
      </c>
      <c r="G75" s="67">
        <v>298</v>
      </c>
      <c r="H75" s="67">
        <v>139</v>
      </c>
      <c r="I75" s="67">
        <v>149</v>
      </c>
      <c r="J75" s="67">
        <v>115</v>
      </c>
      <c r="K75" s="67">
        <v>328</v>
      </c>
      <c r="L75" s="67">
        <v>109</v>
      </c>
      <c r="M75" s="67">
        <v>200</v>
      </c>
      <c r="N75" s="67">
        <v>188</v>
      </c>
      <c r="O75" s="42"/>
    </row>
    <row r="76" spans="1:15" ht="12.75" customHeight="1" x14ac:dyDescent="0.25">
      <c r="A76" s="42"/>
      <c r="B76" s="188"/>
      <c r="C76" s="9" t="s">
        <v>8</v>
      </c>
      <c r="D76" s="67">
        <f t="shared" ref="D76:D92" si="37">E76+F76+G76+H76+I76+J76+K76+L76+M76+N76</f>
        <v>1060</v>
      </c>
      <c r="E76" s="10">
        <v>121</v>
      </c>
      <c r="F76" s="10">
        <v>186</v>
      </c>
      <c r="G76" s="10">
        <v>149</v>
      </c>
      <c r="H76" s="10">
        <v>79</v>
      </c>
      <c r="I76" s="10">
        <v>71</v>
      </c>
      <c r="J76" s="10">
        <v>47</v>
      </c>
      <c r="K76" s="10">
        <v>151</v>
      </c>
      <c r="L76" s="10">
        <v>54</v>
      </c>
      <c r="M76" s="10">
        <v>113</v>
      </c>
      <c r="N76" s="10">
        <v>89</v>
      </c>
      <c r="O76" s="42"/>
    </row>
    <row r="77" spans="1:15" ht="12.75" customHeight="1" x14ac:dyDescent="0.25">
      <c r="A77" s="42"/>
      <c r="B77" s="189"/>
      <c r="C77" s="9" t="s">
        <v>9</v>
      </c>
      <c r="D77" s="67">
        <f t="shared" si="37"/>
        <v>1074</v>
      </c>
      <c r="E77" s="10">
        <v>128</v>
      </c>
      <c r="F77" s="10">
        <v>173</v>
      </c>
      <c r="G77" s="10">
        <v>149</v>
      </c>
      <c r="H77" s="10">
        <v>60</v>
      </c>
      <c r="I77" s="10">
        <v>78</v>
      </c>
      <c r="J77" s="10">
        <v>68</v>
      </c>
      <c r="K77" s="10">
        <v>177</v>
      </c>
      <c r="L77" s="10">
        <v>55</v>
      </c>
      <c r="M77" s="10">
        <v>87</v>
      </c>
      <c r="N77" s="10">
        <v>99</v>
      </c>
      <c r="O77" s="42"/>
    </row>
    <row r="78" spans="1:15" ht="12.75" customHeight="1" x14ac:dyDescent="0.25">
      <c r="A78" s="42"/>
      <c r="B78" s="129" t="s">
        <v>81</v>
      </c>
      <c r="C78" s="9" t="s">
        <v>10</v>
      </c>
      <c r="D78" s="67">
        <f t="shared" si="37"/>
        <v>360</v>
      </c>
      <c r="E78" s="10">
        <v>41</v>
      </c>
      <c r="F78" s="10">
        <v>73</v>
      </c>
      <c r="G78" s="10">
        <v>33</v>
      </c>
      <c r="H78" s="10">
        <v>20</v>
      </c>
      <c r="I78" s="10">
        <v>25</v>
      </c>
      <c r="J78" s="10">
        <v>17</v>
      </c>
      <c r="K78" s="10">
        <v>50</v>
      </c>
      <c r="L78" s="10">
        <v>33</v>
      </c>
      <c r="M78" s="10">
        <v>37</v>
      </c>
      <c r="N78" s="10">
        <v>31</v>
      </c>
      <c r="O78" s="42"/>
    </row>
    <row r="79" spans="1:15" ht="12.75" customHeight="1" x14ac:dyDescent="0.25">
      <c r="A79" s="42"/>
      <c r="B79" s="130"/>
      <c r="C79" s="9" t="s">
        <v>11</v>
      </c>
      <c r="D79" s="67">
        <f t="shared" si="37"/>
        <v>524</v>
      </c>
      <c r="E79" s="10">
        <v>79</v>
      </c>
      <c r="F79" s="10">
        <v>90</v>
      </c>
      <c r="G79" s="10">
        <v>78</v>
      </c>
      <c r="H79" s="10">
        <v>25</v>
      </c>
      <c r="I79" s="10">
        <v>38</v>
      </c>
      <c r="J79" s="10">
        <v>22</v>
      </c>
      <c r="K79" s="10">
        <v>65</v>
      </c>
      <c r="L79" s="10">
        <v>25</v>
      </c>
      <c r="M79" s="10">
        <v>48</v>
      </c>
      <c r="N79" s="10">
        <v>54</v>
      </c>
      <c r="O79" s="42"/>
    </row>
    <row r="80" spans="1:15" ht="12.75" customHeight="1" x14ac:dyDescent="0.25">
      <c r="A80" s="42"/>
      <c r="B80" s="130"/>
      <c r="C80" s="9" t="s">
        <v>12</v>
      </c>
      <c r="D80" s="67">
        <f t="shared" si="37"/>
        <v>614</v>
      </c>
      <c r="E80" s="10">
        <v>72</v>
      </c>
      <c r="F80" s="10">
        <v>66</v>
      </c>
      <c r="G80" s="10">
        <v>91</v>
      </c>
      <c r="H80" s="10">
        <v>47</v>
      </c>
      <c r="I80" s="10">
        <v>52</v>
      </c>
      <c r="J80" s="10">
        <v>44</v>
      </c>
      <c r="K80" s="10">
        <v>108</v>
      </c>
      <c r="L80" s="10">
        <v>26</v>
      </c>
      <c r="M80" s="10">
        <v>59</v>
      </c>
      <c r="N80" s="10">
        <v>49</v>
      </c>
      <c r="O80" s="42"/>
    </row>
    <row r="81" spans="1:15" ht="12.75" customHeight="1" x14ac:dyDescent="0.25">
      <c r="A81" s="42"/>
      <c r="B81" s="131"/>
      <c r="C81" s="9" t="s">
        <v>13</v>
      </c>
      <c r="D81" s="67">
        <f t="shared" si="37"/>
        <v>636</v>
      </c>
      <c r="E81" s="10">
        <v>57</v>
      </c>
      <c r="F81" s="10">
        <v>130</v>
      </c>
      <c r="G81" s="10">
        <v>96</v>
      </c>
      <c r="H81" s="10">
        <v>47</v>
      </c>
      <c r="I81" s="10">
        <v>34</v>
      </c>
      <c r="J81" s="10">
        <v>32</v>
      </c>
      <c r="K81" s="10">
        <v>105</v>
      </c>
      <c r="L81" s="10">
        <v>25</v>
      </c>
      <c r="M81" s="10">
        <v>56</v>
      </c>
      <c r="N81" s="10">
        <v>54</v>
      </c>
      <c r="O81" s="42"/>
    </row>
    <row r="82" spans="1:15" ht="12.75" customHeight="1" x14ac:dyDescent="0.25">
      <c r="A82" s="42"/>
      <c r="B82" s="129" t="s">
        <v>82</v>
      </c>
      <c r="C82" s="9" t="s">
        <v>14</v>
      </c>
      <c r="D82" s="67">
        <f t="shared" si="37"/>
        <v>1092</v>
      </c>
      <c r="E82" s="10">
        <v>125</v>
      </c>
      <c r="F82" s="10">
        <v>216</v>
      </c>
      <c r="G82" s="10">
        <v>157</v>
      </c>
      <c r="H82" s="10">
        <v>69</v>
      </c>
      <c r="I82" s="10">
        <v>67</v>
      </c>
      <c r="J82" s="10">
        <v>59</v>
      </c>
      <c r="K82" s="10">
        <v>163</v>
      </c>
      <c r="L82" s="10">
        <v>52</v>
      </c>
      <c r="M82" s="10">
        <v>95</v>
      </c>
      <c r="N82" s="10">
        <v>89</v>
      </c>
      <c r="O82" s="42"/>
    </row>
    <row r="83" spans="1:15" ht="12.75" customHeight="1" x14ac:dyDescent="0.25">
      <c r="A83" s="42"/>
      <c r="B83" s="130"/>
      <c r="C83" s="9" t="s">
        <v>15</v>
      </c>
      <c r="D83" s="67">
        <f t="shared" si="37"/>
        <v>450</v>
      </c>
      <c r="E83" s="10">
        <v>54</v>
      </c>
      <c r="F83" s="10">
        <v>74</v>
      </c>
      <c r="G83" s="10">
        <v>63</v>
      </c>
      <c r="H83" s="10">
        <v>32</v>
      </c>
      <c r="I83" s="10">
        <v>34</v>
      </c>
      <c r="J83" s="10">
        <v>24</v>
      </c>
      <c r="K83" s="10">
        <v>71</v>
      </c>
      <c r="L83" s="10">
        <v>31</v>
      </c>
      <c r="M83" s="10">
        <v>36</v>
      </c>
      <c r="N83" s="10">
        <v>31</v>
      </c>
      <c r="O83" s="42"/>
    </row>
    <row r="84" spans="1:15" ht="12.75" customHeight="1" x14ac:dyDescent="0.25">
      <c r="A84" s="42"/>
      <c r="B84" s="130"/>
      <c r="C84" s="9" t="s">
        <v>16</v>
      </c>
      <c r="D84" s="67">
        <f t="shared" si="37"/>
        <v>592</v>
      </c>
      <c r="E84" s="10">
        <v>70</v>
      </c>
      <c r="F84" s="10">
        <v>69</v>
      </c>
      <c r="G84" s="10">
        <v>78</v>
      </c>
      <c r="H84" s="10">
        <v>38</v>
      </c>
      <c r="I84" s="10">
        <v>48</v>
      </c>
      <c r="J84" s="10">
        <v>32</v>
      </c>
      <c r="K84" s="10">
        <v>94</v>
      </c>
      <c r="L84" s="10">
        <v>26</v>
      </c>
      <c r="M84" s="10">
        <v>69</v>
      </c>
      <c r="N84" s="10">
        <v>68</v>
      </c>
      <c r="O84" s="42"/>
    </row>
    <row r="85" spans="1:15" ht="12.75" customHeight="1" x14ac:dyDescent="0.25">
      <c r="A85" s="42"/>
      <c r="B85" s="123" t="s">
        <v>116</v>
      </c>
      <c r="C85" s="9" t="s">
        <v>115</v>
      </c>
      <c r="D85" s="67">
        <f t="shared" si="37"/>
        <v>1986</v>
      </c>
      <c r="E85" s="10">
        <v>230</v>
      </c>
      <c r="F85" s="10">
        <v>333</v>
      </c>
      <c r="G85" s="10">
        <v>275</v>
      </c>
      <c r="H85" s="10">
        <v>129</v>
      </c>
      <c r="I85" s="10">
        <v>147</v>
      </c>
      <c r="J85" s="10">
        <v>103</v>
      </c>
      <c r="K85" s="10">
        <v>299</v>
      </c>
      <c r="L85" s="10">
        <v>104</v>
      </c>
      <c r="M85" s="10">
        <v>190</v>
      </c>
      <c r="N85" s="10">
        <v>176</v>
      </c>
      <c r="O85" s="42"/>
    </row>
    <row r="86" spans="1:15" ht="12.75" customHeight="1" x14ac:dyDescent="0.25">
      <c r="A86" s="42"/>
      <c r="B86" s="129" t="s">
        <v>84</v>
      </c>
      <c r="C86" s="9" t="s">
        <v>17</v>
      </c>
      <c r="D86" s="67">
        <f t="shared" si="37"/>
        <v>704</v>
      </c>
      <c r="E86" s="10">
        <v>71</v>
      </c>
      <c r="F86" s="10">
        <v>116</v>
      </c>
      <c r="G86" s="10">
        <v>99</v>
      </c>
      <c r="H86" s="10">
        <v>53</v>
      </c>
      <c r="I86" s="10">
        <v>40</v>
      </c>
      <c r="J86" s="10">
        <v>42</v>
      </c>
      <c r="K86" s="10">
        <v>104</v>
      </c>
      <c r="L86" s="10">
        <v>45</v>
      </c>
      <c r="M86" s="10">
        <v>74</v>
      </c>
      <c r="N86" s="10">
        <v>60</v>
      </c>
      <c r="O86" s="42"/>
    </row>
    <row r="87" spans="1:15" ht="12.75" customHeight="1" x14ac:dyDescent="0.25">
      <c r="A87" s="42"/>
      <c r="B87" s="130"/>
      <c r="C87" s="9" t="s">
        <v>18</v>
      </c>
      <c r="D87" s="67">
        <f t="shared" si="37"/>
        <v>854</v>
      </c>
      <c r="E87" s="10">
        <v>111</v>
      </c>
      <c r="F87" s="10">
        <v>140</v>
      </c>
      <c r="G87" s="10">
        <v>126</v>
      </c>
      <c r="H87" s="10">
        <v>48</v>
      </c>
      <c r="I87" s="10">
        <v>69</v>
      </c>
      <c r="J87" s="10">
        <v>41</v>
      </c>
      <c r="K87" s="10">
        <v>138</v>
      </c>
      <c r="L87" s="10">
        <v>34</v>
      </c>
      <c r="M87" s="10">
        <v>72</v>
      </c>
      <c r="N87" s="10">
        <v>75</v>
      </c>
      <c r="O87" s="42"/>
    </row>
    <row r="88" spans="1:15" ht="12.75" customHeight="1" x14ac:dyDescent="0.25">
      <c r="A88" s="42"/>
      <c r="B88" s="131"/>
      <c r="C88" s="9" t="s">
        <v>19</v>
      </c>
      <c r="D88" s="67">
        <f t="shared" si="37"/>
        <v>576</v>
      </c>
      <c r="E88" s="10">
        <v>67</v>
      </c>
      <c r="F88" s="10">
        <v>103</v>
      </c>
      <c r="G88" s="10">
        <v>73</v>
      </c>
      <c r="H88" s="10">
        <v>38</v>
      </c>
      <c r="I88" s="10">
        <v>40</v>
      </c>
      <c r="J88" s="10">
        <v>32</v>
      </c>
      <c r="K88" s="10">
        <v>86</v>
      </c>
      <c r="L88" s="10">
        <v>30</v>
      </c>
      <c r="M88" s="10">
        <v>54</v>
      </c>
      <c r="N88" s="10">
        <v>53</v>
      </c>
      <c r="O88" s="42"/>
    </row>
    <row r="89" spans="1:15" ht="12.75" customHeight="1" x14ac:dyDescent="0.25">
      <c r="A89" s="42"/>
      <c r="B89" s="129" t="s">
        <v>83</v>
      </c>
      <c r="C89" s="9" t="s">
        <v>20</v>
      </c>
      <c r="D89" s="67">
        <f t="shared" si="37"/>
        <v>454</v>
      </c>
      <c r="E89" s="10">
        <v>53</v>
      </c>
      <c r="F89" s="10">
        <v>66</v>
      </c>
      <c r="G89" s="10">
        <v>67</v>
      </c>
      <c r="H89" s="10">
        <v>29</v>
      </c>
      <c r="I89" s="10">
        <v>23</v>
      </c>
      <c r="J89" s="10">
        <v>25</v>
      </c>
      <c r="K89" s="10">
        <v>82</v>
      </c>
      <c r="L89" s="10">
        <v>21</v>
      </c>
      <c r="M89" s="10">
        <v>49</v>
      </c>
      <c r="N89" s="10">
        <v>39</v>
      </c>
      <c r="O89" s="42"/>
    </row>
    <row r="90" spans="1:15" ht="12.75" customHeight="1" x14ac:dyDescent="0.25">
      <c r="A90" s="42"/>
      <c r="B90" s="130"/>
      <c r="C90" s="9" t="s">
        <v>21</v>
      </c>
      <c r="D90" s="67">
        <f t="shared" si="37"/>
        <v>654</v>
      </c>
      <c r="E90" s="10">
        <v>66</v>
      </c>
      <c r="F90" s="10">
        <v>96</v>
      </c>
      <c r="G90" s="10">
        <v>90</v>
      </c>
      <c r="H90" s="10">
        <v>43</v>
      </c>
      <c r="I90" s="10">
        <v>46</v>
      </c>
      <c r="J90" s="10">
        <v>36</v>
      </c>
      <c r="K90" s="10">
        <v>109</v>
      </c>
      <c r="L90" s="10">
        <v>38</v>
      </c>
      <c r="M90" s="10">
        <v>62</v>
      </c>
      <c r="N90" s="10">
        <v>68</v>
      </c>
      <c r="O90" s="42"/>
    </row>
    <row r="91" spans="1:15" ht="12.75" customHeight="1" x14ac:dyDescent="0.25">
      <c r="A91" s="42"/>
      <c r="B91" s="130"/>
      <c r="C91" s="9" t="s">
        <v>22</v>
      </c>
      <c r="D91" s="67">
        <f t="shared" si="37"/>
        <v>484</v>
      </c>
      <c r="E91" s="10">
        <v>63</v>
      </c>
      <c r="F91" s="10">
        <v>86</v>
      </c>
      <c r="G91" s="10">
        <v>64</v>
      </c>
      <c r="H91" s="10">
        <v>34</v>
      </c>
      <c r="I91" s="10">
        <v>39</v>
      </c>
      <c r="J91" s="10">
        <v>25</v>
      </c>
      <c r="K91" s="10">
        <v>64</v>
      </c>
      <c r="L91" s="10">
        <v>21</v>
      </c>
      <c r="M91" s="10">
        <v>49</v>
      </c>
      <c r="N91" s="10">
        <v>39</v>
      </c>
      <c r="O91" s="42"/>
    </row>
    <row r="92" spans="1:15" ht="12.75" customHeight="1" x14ac:dyDescent="0.25">
      <c r="A92" s="42"/>
      <c r="B92" s="131"/>
      <c r="C92" s="9" t="s">
        <v>23</v>
      </c>
      <c r="D92" s="67">
        <f t="shared" si="37"/>
        <v>542</v>
      </c>
      <c r="E92" s="10">
        <v>67</v>
      </c>
      <c r="F92" s="10">
        <v>111</v>
      </c>
      <c r="G92" s="10">
        <v>77</v>
      </c>
      <c r="H92" s="10">
        <v>33</v>
      </c>
      <c r="I92" s="10">
        <v>41</v>
      </c>
      <c r="J92" s="10">
        <v>29</v>
      </c>
      <c r="K92" s="10">
        <v>73</v>
      </c>
      <c r="L92" s="10">
        <v>29</v>
      </c>
      <c r="M92" s="10">
        <v>40</v>
      </c>
      <c r="N92" s="10">
        <v>42</v>
      </c>
      <c r="O92" s="42"/>
    </row>
  </sheetData>
  <mergeCells count="32">
    <mergeCell ref="B5:C6"/>
    <mergeCell ref="D5:D6"/>
    <mergeCell ref="E5:N5"/>
    <mergeCell ref="B18:B20"/>
    <mergeCell ref="B21:B24"/>
    <mergeCell ref="B7:B9"/>
    <mergeCell ref="B10:B13"/>
    <mergeCell ref="B14:B16"/>
    <mergeCell ref="E51:N51"/>
    <mergeCell ref="B28:C29"/>
    <mergeCell ref="D28:D29"/>
    <mergeCell ref="E28:N28"/>
    <mergeCell ref="B30:B32"/>
    <mergeCell ref="B33:B36"/>
    <mergeCell ref="B37:B39"/>
    <mergeCell ref="B41:B43"/>
    <mergeCell ref="B44:B47"/>
    <mergeCell ref="B51:C52"/>
    <mergeCell ref="D51:D52"/>
    <mergeCell ref="B53:B55"/>
    <mergeCell ref="B56:B59"/>
    <mergeCell ref="B60:B62"/>
    <mergeCell ref="B64:B66"/>
    <mergeCell ref="B67:B70"/>
    <mergeCell ref="B86:B88"/>
    <mergeCell ref="B89:B92"/>
    <mergeCell ref="B73:C74"/>
    <mergeCell ref="D73:D74"/>
    <mergeCell ref="E73:N73"/>
    <mergeCell ref="B75:B77"/>
    <mergeCell ref="B78:B81"/>
    <mergeCell ref="B82:B84"/>
  </mergeCells>
  <conditionalFormatting sqref="D75:O92">
    <cfRule type="cellIs" dxfId="2" priority="1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4"/>
  <sheetViews>
    <sheetView showGridLines="0" zoomScaleNormal="100" workbookViewId="0">
      <pane ySplit="5" topLeftCell="A6" activePane="bottomLeft" state="frozen"/>
      <selection pane="bottomLeft"/>
    </sheetView>
  </sheetViews>
  <sheetFormatPr baseColWidth="10" defaultRowHeight="15" x14ac:dyDescent="0.25"/>
  <cols>
    <col min="1" max="1" width="2" style="23" customWidth="1"/>
    <col min="2" max="2" width="14.42578125" style="23" customWidth="1"/>
    <col min="3" max="8" width="11.42578125" style="23"/>
    <col min="9" max="9" width="2" style="23" customWidth="1"/>
    <col min="10" max="10" width="12.7109375" style="23" customWidth="1"/>
    <col min="11" max="27" width="11.42578125" style="23"/>
  </cols>
  <sheetData>
    <row r="1" spans="1:27" x14ac:dyDescent="0.25">
      <c r="A1" s="42"/>
      <c r="I1" s="42"/>
    </row>
    <row r="2" spans="1:27" ht="15.75" x14ac:dyDescent="0.25">
      <c r="A2" s="42"/>
      <c r="B2" s="75" t="s">
        <v>184</v>
      </c>
      <c r="I2" s="42"/>
    </row>
    <row r="3" spans="1:27" ht="12.75" customHeight="1" x14ac:dyDescent="0.25">
      <c r="A3" s="42"/>
      <c r="I3" s="42"/>
    </row>
    <row r="4" spans="1:27" ht="24.95" customHeight="1" x14ac:dyDescent="0.25">
      <c r="A4" s="42"/>
      <c r="B4" s="197" t="s">
        <v>85</v>
      </c>
      <c r="C4" s="197"/>
      <c r="D4" s="195" t="s">
        <v>98</v>
      </c>
      <c r="E4" s="195"/>
      <c r="F4" s="195"/>
      <c r="G4" s="195"/>
      <c r="H4" s="195"/>
      <c r="I4" s="42"/>
      <c r="J4" s="46"/>
      <c r="U4"/>
      <c r="V4"/>
      <c r="W4"/>
      <c r="X4"/>
      <c r="Y4"/>
      <c r="Z4"/>
      <c r="AA4"/>
    </row>
    <row r="5" spans="1:27" ht="44.1" customHeight="1" x14ac:dyDescent="0.25">
      <c r="A5" s="42"/>
      <c r="B5" s="197"/>
      <c r="C5" s="197"/>
      <c r="D5" s="116" t="s">
        <v>25</v>
      </c>
      <c r="E5" s="116" t="s">
        <v>30</v>
      </c>
      <c r="F5" s="116" t="s">
        <v>31</v>
      </c>
      <c r="G5" s="116" t="s">
        <v>51</v>
      </c>
      <c r="H5" s="116" t="s">
        <v>52</v>
      </c>
      <c r="I5" s="42"/>
      <c r="J5" s="46"/>
      <c r="U5"/>
      <c r="V5"/>
      <c r="W5"/>
      <c r="X5"/>
      <c r="Y5"/>
      <c r="Z5"/>
      <c r="AA5"/>
    </row>
    <row r="6" spans="1:27" ht="12.75" customHeight="1" x14ac:dyDescent="0.25">
      <c r="A6" s="42"/>
      <c r="B6" s="196" t="s">
        <v>97</v>
      </c>
      <c r="C6" s="12" t="s">
        <v>25</v>
      </c>
      <c r="D6" s="3">
        <v>552974.99999999988</v>
      </c>
      <c r="E6" s="3">
        <v>182977.39251010428</v>
      </c>
      <c r="F6" s="3">
        <v>305375.16459768295</v>
      </c>
      <c r="G6" s="3">
        <v>47670.228752362178</v>
      </c>
      <c r="H6" s="3">
        <v>16952.214139850508</v>
      </c>
      <c r="I6" s="42"/>
      <c r="J6" s="46"/>
      <c r="U6"/>
      <c r="V6"/>
      <c r="W6"/>
      <c r="X6"/>
      <c r="Y6"/>
      <c r="Z6"/>
      <c r="AA6"/>
    </row>
    <row r="7" spans="1:27" ht="12.75" customHeight="1" x14ac:dyDescent="0.25">
      <c r="A7" s="42"/>
      <c r="B7" s="196"/>
      <c r="C7" s="9" t="s">
        <v>8</v>
      </c>
      <c r="D7" s="3">
        <v>271602</v>
      </c>
      <c r="E7" s="105">
        <v>81449.704487179464</v>
      </c>
      <c r="F7" s="105">
        <v>159418.71233050578</v>
      </c>
      <c r="G7" s="105">
        <v>23287.717476383266</v>
      </c>
      <c r="H7" s="105">
        <v>7445.8657059314874</v>
      </c>
      <c r="I7" s="42"/>
      <c r="J7" s="46"/>
      <c r="U7"/>
      <c r="V7"/>
      <c r="W7"/>
      <c r="X7"/>
      <c r="Y7"/>
      <c r="Z7"/>
      <c r="AA7"/>
    </row>
    <row r="8" spans="1:27" ht="12.75" customHeight="1" x14ac:dyDescent="0.25">
      <c r="A8" s="42"/>
      <c r="B8" s="196"/>
      <c r="C8" s="9" t="s">
        <v>9</v>
      </c>
      <c r="D8" s="3">
        <v>281372.99999999994</v>
      </c>
      <c r="E8" s="105">
        <v>101527.68802292482</v>
      </c>
      <c r="F8" s="105">
        <v>145956.45226717717</v>
      </c>
      <c r="G8" s="105">
        <v>24382.511275978908</v>
      </c>
      <c r="H8" s="105">
        <v>9506.34843391902</v>
      </c>
      <c r="I8" s="42"/>
      <c r="J8" s="46"/>
      <c r="U8"/>
      <c r="V8"/>
      <c r="W8"/>
      <c r="X8"/>
      <c r="Y8"/>
      <c r="Z8"/>
      <c r="AA8"/>
    </row>
    <row r="9" spans="1:27" ht="12.75" customHeight="1" x14ac:dyDescent="0.25">
      <c r="A9" s="42"/>
      <c r="B9" s="144" t="s">
        <v>81</v>
      </c>
      <c r="C9" s="9" t="s">
        <v>10</v>
      </c>
      <c r="D9" s="3">
        <v>100447.99999999988</v>
      </c>
      <c r="E9" s="105">
        <v>32737.430555555515</v>
      </c>
      <c r="F9" s="105">
        <v>54549.897222222164</v>
      </c>
      <c r="G9" s="105">
        <v>7597.3166666666602</v>
      </c>
      <c r="H9" s="105"/>
      <c r="I9" s="42"/>
      <c r="J9" s="46"/>
      <c r="U9"/>
      <c r="V9"/>
      <c r="W9"/>
      <c r="X9"/>
      <c r="Y9"/>
      <c r="Z9"/>
      <c r="AA9"/>
    </row>
    <row r="10" spans="1:27" ht="12.75" customHeight="1" x14ac:dyDescent="0.25">
      <c r="A10" s="42"/>
      <c r="B10" s="144"/>
      <c r="C10" s="9" t="s">
        <v>11</v>
      </c>
      <c r="D10" s="3">
        <v>137978</v>
      </c>
      <c r="E10" s="105">
        <v>43698.414351584091</v>
      </c>
      <c r="F10" s="105">
        <v>81429.125999293086</v>
      </c>
      <c r="G10" s="105">
        <v>9920.994736842109</v>
      </c>
      <c r="H10" s="105"/>
      <c r="I10" s="42"/>
      <c r="J10" s="46"/>
      <c r="U10"/>
      <c r="V10"/>
      <c r="W10"/>
      <c r="X10"/>
      <c r="Y10"/>
      <c r="Z10"/>
      <c r="AA10"/>
    </row>
    <row r="11" spans="1:27" ht="12.75" customHeight="1" x14ac:dyDescent="0.25">
      <c r="A11" s="42"/>
      <c r="B11" s="144"/>
      <c r="C11" s="9" t="s">
        <v>12</v>
      </c>
      <c r="D11" s="3">
        <v>147340</v>
      </c>
      <c r="E11" s="105">
        <v>52413.935923141173</v>
      </c>
      <c r="F11" s="105">
        <v>83990.393901420219</v>
      </c>
      <c r="G11" s="105">
        <v>9703.8368421052619</v>
      </c>
      <c r="H11" s="105"/>
      <c r="I11" s="42"/>
      <c r="J11" s="46"/>
      <c r="U11"/>
      <c r="V11"/>
      <c r="W11"/>
      <c r="X11"/>
      <c r="Y11"/>
      <c r="Z11"/>
      <c r="AA11"/>
    </row>
    <row r="12" spans="1:27" ht="12.75" customHeight="1" x14ac:dyDescent="0.25">
      <c r="A12" s="42"/>
      <c r="B12" s="144"/>
      <c r="C12" s="9" t="s">
        <v>13</v>
      </c>
      <c r="D12" s="3">
        <v>167209</v>
      </c>
      <c r="E12" s="105">
        <v>54127.611679823407</v>
      </c>
      <c r="F12" s="105">
        <v>85405.747474747535</v>
      </c>
      <c r="G12" s="105">
        <v>20448.080506748149</v>
      </c>
      <c r="H12" s="105">
        <v>7227.5603386809271</v>
      </c>
      <c r="I12" s="42"/>
      <c r="J12" s="46"/>
      <c r="U12"/>
      <c r="V12"/>
      <c r="W12"/>
      <c r="X12"/>
      <c r="Y12"/>
      <c r="Z12"/>
      <c r="AA12"/>
    </row>
    <row r="13" spans="1:27" ht="12.75" customHeight="1" x14ac:dyDescent="0.25">
      <c r="A13" s="42"/>
      <c r="B13" s="144" t="s">
        <v>82</v>
      </c>
      <c r="C13" s="9" t="s">
        <v>14</v>
      </c>
      <c r="D13" s="3">
        <v>279132.65800187923</v>
      </c>
      <c r="E13" s="105">
        <v>78103.698861200683</v>
      </c>
      <c r="F13" s="105">
        <v>156279.71257461995</v>
      </c>
      <c r="G13" s="105">
        <v>32694.885961561642</v>
      </c>
      <c r="H13" s="105">
        <v>12054.360604496977</v>
      </c>
      <c r="I13" s="42"/>
      <c r="J13" s="46"/>
      <c r="U13"/>
      <c r="V13"/>
      <c r="W13"/>
      <c r="X13"/>
      <c r="Y13"/>
      <c r="Z13"/>
      <c r="AA13"/>
    </row>
    <row r="14" spans="1:27" ht="12.75" customHeight="1" x14ac:dyDescent="0.25">
      <c r="A14" s="42"/>
      <c r="B14" s="144"/>
      <c r="C14" s="9" t="s">
        <v>15</v>
      </c>
      <c r="D14" s="3">
        <v>112521.88757161304</v>
      </c>
      <c r="E14" s="105">
        <v>38730.961423449262</v>
      </c>
      <c r="F14" s="105">
        <v>59853.682202962096</v>
      </c>
      <c r="G14" s="105">
        <v>9897.057076514815</v>
      </c>
      <c r="H14" s="105"/>
      <c r="I14" s="42"/>
      <c r="J14" s="46"/>
      <c r="U14"/>
      <c r="V14"/>
      <c r="W14"/>
      <c r="X14"/>
      <c r="Y14"/>
      <c r="Z14"/>
      <c r="AA14"/>
    </row>
    <row r="15" spans="1:27" ht="12.75" customHeight="1" x14ac:dyDescent="0.25">
      <c r="A15" s="42"/>
      <c r="B15" s="144"/>
      <c r="C15" s="9" t="s">
        <v>16</v>
      </c>
      <c r="D15" s="3">
        <v>161320.45442650735</v>
      </c>
      <c r="E15" s="105">
        <v>66142.732225454238</v>
      </c>
      <c r="F15" s="105">
        <v>89241.769820100759</v>
      </c>
      <c r="G15" s="105">
        <v>5078.2857142857147</v>
      </c>
      <c r="H15" s="105"/>
      <c r="I15" s="42"/>
      <c r="J15" s="46"/>
      <c r="U15"/>
      <c r="V15"/>
      <c r="W15"/>
      <c r="X15"/>
      <c r="Y15"/>
      <c r="Z15"/>
      <c r="AA15"/>
    </row>
    <row r="16" spans="1:27" ht="12.75" customHeight="1" x14ac:dyDescent="0.25">
      <c r="A16" s="42"/>
      <c r="B16" s="123" t="s">
        <v>116</v>
      </c>
      <c r="C16" s="9" t="s">
        <v>115</v>
      </c>
      <c r="D16" s="3">
        <v>516433.7025480367</v>
      </c>
      <c r="E16" s="105">
        <v>175296.93849525944</v>
      </c>
      <c r="F16" s="105">
        <v>279202.7163986598</v>
      </c>
      <c r="G16" s="105">
        <v>44981.833514266938</v>
      </c>
      <c r="H16" s="105">
        <v>16952.214139850508</v>
      </c>
      <c r="I16" s="42"/>
      <c r="J16" s="46"/>
      <c r="U16"/>
      <c r="V16"/>
      <c r="W16"/>
      <c r="X16"/>
      <c r="Y16"/>
      <c r="Z16"/>
      <c r="AA16"/>
    </row>
    <row r="17" spans="1:27" ht="12.75" customHeight="1" x14ac:dyDescent="0.25">
      <c r="A17" s="42"/>
      <c r="B17" s="144" t="s">
        <v>84</v>
      </c>
      <c r="C17" s="9" t="s">
        <v>17</v>
      </c>
      <c r="D17" s="3">
        <v>74805.999999999956</v>
      </c>
      <c r="E17" s="105">
        <v>23603.269047619051</v>
      </c>
      <c r="F17" s="105">
        <v>43506.977777777734</v>
      </c>
      <c r="G17" s="105">
        <v>5110.3912698412687</v>
      </c>
      <c r="H17" s="105">
        <v>2585.361904761905</v>
      </c>
      <c r="I17" s="42"/>
      <c r="J17" s="46"/>
      <c r="U17"/>
      <c r="V17"/>
      <c r="W17"/>
      <c r="X17"/>
      <c r="Y17"/>
      <c r="Z17"/>
      <c r="AA17"/>
    </row>
    <row r="18" spans="1:27" ht="12.75" customHeight="1" x14ac:dyDescent="0.25">
      <c r="A18" s="42"/>
      <c r="B18" s="144"/>
      <c r="C18" s="9" t="s">
        <v>18</v>
      </c>
      <c r="D18" s="3">
        <v>172597.99999999994</v>
      </c>
      <c r="E18" s="105">
        <v>53493.675319125316</v>
      </c>
      <c r="F18" s="105">
        <v>100499.10220612714</v>
      </c>
      <c r="G18" s="105">
        <v>15394.570959595958</v>
      </c>
      <c r="H18" s="105"/>
      <c r="I18" s="42"/>
      <c r="J18" s="46"/>
      <c r="U18"/>
      <c r="V18"/>
      <c r="W18"/>
      <c r="X18"/>
      <c r="Y18"/>
      <c r="Z18"/>
      <c r="AA18"/>
    </row>
    <row r="19" spans="1:27" ht="12.75" customHeight="1" x14ac:dyDescent="0.25">
      <c r="A19" s="42"/>
      <c r="B19" s="144"/>
      <c r="C19" s="9" t="s">
        <v>19</v>
      </c>
      <c r="D19" s="3">
        <v>305570.99999999988</v>
      </c>
      <c r="E19" s="105">
        <v>105880.4481433599</v>
      </c>
      <c r="F19" s="105">
        <v>161369.08461377796</v>
      </c>
      <c r="G19" s="105">
        <v>27165.266522924943</v>
      </c>
      <c r="H19" s="105">
        <v>11156.200719937087</v>
      </c>
      <c r="I19" s="42"/>
      <c r="J19" s="46"/>
      <c r="U19"/>
      <c r="V19"/>
      <c r="W19"/>
      <c r="X19"/>
      <c r="Y19"/>
      <c r="Z19"/>
      <c r="AA19"/>
    </row>
    <row r="20" spans="1:27" ht="12.75" customHeight="1" x14ac:dyDescent="0.25">
      <c r="A20" s="42"/>
      <c r="B20" s="144" t="s">
        <v>83</v>
      </c>
      <c r="C20" s="9" t="s">
        <v>20</v>
      </c>
      <c r="D20" s="3">
        <v>60309.999999999978</v>
      </c>
      <c r="E20" s="105">
        <v>18782.419047619045</v>
      </c>
      <c r="F20" s="105">
        <v>35043.553968253946</v>
      </c>
      <c r="G20" s="105">
        <v>5332.5936507936503</v>
      </c>
      <c r="H20" s="105"/>
      <c r="I20" s="42"/>
      <c r="J20" s="46"/>
      <c r="U20"/>
      <c r="V20"/>
      <c r="W20"/>
      <c r="X20"/>
      <c r="Y20"/>
      <c r="Z20"/>
      <c r="AA20"/>
    </row>
    <row r="21" spans="1:27" ht="12.75" customHeight="1" x14ac:dyDescent="0.25">
      <c r="A21" s="42"/>
      <c r="B21" s="144"/>
      <c r="C21" s="9" t="s">
        <v>21</v>
      </c>
      <c r="D21" s="3">
        <v>309550.99999999977</v>
      </c>
      <c r="E21" s="105">
        <v>103054.74936436108</v>
      </c>
      <c r="F21" s="105">
        <v>169656.25839277671</v>
      </c>
      <c r="G21" s="105">
        <v>26186.946284829708</v>
      </c>
      <c r="H21" s="105">
        <v>10653.045958032324</v>
      </c>
      <c r="I21" s="42"/>
      <c r="J21" s="46"/>
      <c r="U21"/>
      <c r="V21"/>
      <c r="W21"/>
      <c r="X21"/>
      <c r="Y21"/>
      <c r="Z21"/>
      <c r="AA21"/>
    </row>
    <row r="22" spans="1:27" ht="12.75" customHeight="1" x14ac:dyDescent="0.25">
      <c r="A22" s="42"/>
      <c r="B22" s="144"/>
      <c r="C22" s="9" t="s">
        <v>22</v>
      </c>
      <c r="D22" s="3">
        <v>59433.000000000022</v>
      </c>
      <c r="E22" s="105">
        <v>21307.038095238098</v>
      </c>
      <c r="F22" s="105">
        <v>31515.547619047637</v>
      </c>
      <c r="G22" s="105">
        <v>4734.99761904762</v>
      </c>
      <c r="H22" s="105"/>
      <c r="I22" s="42"/>
      <c r="J22" s="46"/>
      <c r="U22"/>
      <c r="V22"/>
      <c r="W22"/>
      <c r="X22"/>
      <c r="Y22"/>
      <c r="Z22"/>
      <c r="AA22"/>
    </row>
    <row r="23" spans="1:27" ht="12.75" customHeight="1" x14ac:dyDescent="0.25">
      <c r="A23" s="42"/>
      <c r="B23" s="144"/>
      <c r="C23" s="9" t="s">
        <v>23</v>
      </c>
      <c r="D23" s="3">
        <v>123680.99999999997</v>
      </c>
      <c r="E23" s="105">
        <v>39833.186002885988</v>
      </c>
      <c r="F23" s="105">
        <v>69159.804617604605</v>
      </c>
      <c r="G23" s="105">
        <v>11415.691197691196</v>
      </c>
      <c r="H23" s="105"/>
      <c r="I23" s="42"/>
      <c r="J23" s="46"/>
      <c r="U23"/>
      <c r="V23"/>
      <c r="W23"/>
      <c r="X23"/>
      <c r="Y23"/>
      <c r="Z23"/>
      <c r="AA23"/>
    </row>
    <row r="24" spans="1:27" ht="12.75" customHeight="1" x14ac:dyDescent="0.25">
      <c r="A24" s="42"/>
      <c r="I24" s="42"/>
    </row>
    <row r="25" spans="1:27" ht="12.75" customHeight="1" x14ac:dyDescent="0.25">
      <c r="A25" s="42"/>
      <c r="I25" s="42"/>
    </row>
    <row r="26" spans="1:27" ht="12.75" customHeight="1" x14ac:dyDescent="0.25">
      <c r="A26" s="42"/>
      <c r="I26" s="42"/>
    </row>
    <row r="27" spans="1:27" ht="24.95" customHeight="1" x14ac:dyDescent="0.25">
      <c r="A27" s="42"/>
      <c r="B27" s="197" t="s">
        <v>99</v>
      </c>
      <c r="C27" s="197"/>
      <c r="D27" s="195" t="s">
        <v>98</v>
      </c>
      <c r="E27" s="195"/>
      <c r="F27" s="195"/>
      <c r="G27" s="195"/>
      <c r="H27" s="195"/>
      <c r="T27"/>
      <c r="U27"/>
      <c r="V27"/>
      <c r="W27"/>
      <c r="X27"/>
      <c r="Y27"/>
      <c r="Z27"/>
      <c r="AA27"/>
    </row>
    <row r="28" spans="1:27" ht="44.1" customHeight="1" x14ac:dyDescent="0.25">
      <c r="A28" s="42"/>
      <c r="B28" s="197"/>
      <c r="C28" s="197"/>
      <c r="D28" s="120" t="s">
        <v>25</v>
      </c>
      <c r="E28" s="14" t="s">
        <v>30</v>
      </c>
      <c r="F28" s="14" t="s">
        <v>31</v>
      </c>
      <c r="G28" s="14" t="s">
        <v>51</v>
      </c>
      <c r="H28" s="14" t="s">
        <v>52</v>
      </c>
      <c r="T28"/>
      <c r="U28"/>
      <c r="V28"/>
      <c r="W28"/>
      <c r="X28"/>
      <c r="Y28"/>
      <c r="Z28"/>
      <c r="AA28"/>
    </row>
    <row r="29" spans="1:27" ht="12.75" customHeight="1" x14ac:dyDescent="0.25">
      <c r="A29" s="42"/>
      <c r="B29" s="196" t="s">
        <v>97</v>
      </c>
      <c r="C29" s="12" t="s">
        <v>25</v>
      </c>
      <c r="D29" s="17">
        <f t="shared" ref="D29:H31" si="0">D6/D$6*100</f>
        <v>100</v>
      </c>
      <c r="E29" s="17">
        <f t="shared" si="0"/>
        <v>100</v>
      </c>
      <c r="F29" s="17">
        <f t="shared" si="0"/>
        <v>100</v>
      </c>
      <c r="G29" s="17">
        <f t="shared" si="0"/>
        <v>100</v>
      </c>
      <c r="H29" s="17">
        <f t="shared" si="0"/>
        <v>100</v>
      </c>
      <c r="T29"/>
      <c r="U29"/>
      <c r="V29"/>
      <c r="W29"/>
      <c r="X29"/>
      <c r="Y29"/>
      <c r="Z29"/>
      <c r="AA29"/>
    </row>
    <row r="30" spans="1:27" ht="12.75" customHeight="1" x14ac:dyDescent="0.25">
      <c r="A30" s="42"/>
      <c r="B30" s="196"/>
      <c r="C30" s="9" t="s">
        <v>8</v>
      </c>
      <c r="D30" s="17">
        <f t="shared" si="0"/>
        <v>49.116506171165071</v>
      </c>
      <c r="E30" s="18">
        <f t="shared" si="0"/>
        <v>44.51353436063512</v>
      </c>
      <c r="F30" s="18">
        <f t="shared" si="0"/>
        <v>52.204216587335203</v>
      </c>
      <c r="G30" s="18">
        <f t="shared" si="0"/>
        <v>48.851700706867916</v>
      </c>
      <c r="H30" s="18">
        <f t="shared" si="0"/>
        <v>43.922673725717509</v>
      </c>
      <c r="T30"/>
      <c r="U30"/>
      <c r="V30"/>
      <c r="W30"/>
      <c r="X30"/>
      <c r="Y30"/>
      <c r="Z30"/>
      <c r="AA30"/>
    </row>
    <row r="31" spans="1:27" ht="12.75" customHeight="1" x14ac:dyDescent="0.25">
      <c r="A31" s="42"/>
      <c r="B31" s="196"/>
      <c r="C31" s="9" t="s">
        <v>9</v>
      </c>
      <c r="D31" s="17">
        <f t="shared" si="0"/>
        <v>50.883493828834936</v>
      </c>
      <c r="E31" s="18">
        <f t="shared" si="0"/>
        <v>55.48646563936488</v>
      </c>
      <c r="F31" s="18">
        <f t="shared" si="0"/>
        <v>47.795783412664797</v>
      </c>
      <c r="G31" s="18">
        <f t="shared" si="0"/>
        <v>51.148299293132084</v>
      </c>
      <c r="H31" s="18">
        <f t="shared" si="0"/>
        <v>56.077326274282491</v>
      </c>
      <c r="T31"/>
      <c r="U31"/>
      <c r="V31"/>
      <c r="W31"/>
      <c r="X31"/>
      <c r="Y31"/>
      <c r="Z31"/>
      <c r="AA31"/>
    </row>
    <row r="32" spans="1:27" ht="12.75" customHeight="1" x14ac:dyDescent="0.25">
      <c r="A32" s="42"/>
      <c r="B32" s="144" t="s">
        <v>81</v>
      </c>
      <c r="C32" s="9" t="s">
        <v>10</v>
      </c>
      <c r="D32" s="17">
        <f t="shared" ref="D32:G46" si="1">D9/D$6*100</f>
        <v>18.165016501650147</v>
      </c>
      <c r="E32" s="18">
        <f t="shared" si="1"/>
        <v>17.891516600198411</v>
      </c>
      <c r="F32" s="18">
        <f t="shared" si="1"/>
        <v>17.863239564385999</v>
      </c>
      <c r="G32" s="18">
        <f t="shared" si="1"/>
        <v>15.937235598623376</v>
      </c>
      <c r="H32" s="18"/>
      <c r="T32"/>
      <c r="U32"/>
      <c r="V32"/>
      <c r="W32"/>
      <c r="X32"/>
      <c r="Y32"/>
      <c r="Z32"/>
      <c r="AA32"/>
    </row>
    <row r="33" spans="1:27" ht="12.75" customHeight="1" x14ac:dyDescent="0.25">
      <c r="A33" s="42"/>
      <c r="B33" s="144"/>
      <c r="C33" s="9" t="s">
        <v>11</v>
      </c>
      <c r="D33" s="17">
        <f t="shared" si="1"/>
        <v>24.951941769519422</v>
      </c>
      <c r="E33" s="18">
        <f t="shared" si="1"/>
        <v>23.881865268776853</v>
      </c>
      <c r="F33" s="18">
        <f t="shared" si="1"/>
        <v>26.665274534218277</v>
      </c>
      <c r="G33" s="18">
        <f t="shared" si="1"/>
        <v>20.811720431172674</v>
      </c>
      <c r="H33" s="18"/>
      <c r="T33"/>
      <c r="U33"/>
      <c r="V33"/>
      <c r="W33"/>
      <c r="X33"/>
      <c r="Y33"/>
      <c r="Z33"/>
      <c r="AA33"/>
    </row>
    <row r="34" spans="1:27" ht="12.75" customHeight="1" x14ac:dyDescent="0.25">
      <c r="A34" s="42"/>
      <c r="B34" s="144"/>
      <c r="C34" s="9" t="s">
        <v>12</v>
      </c>
      <c r="D34" s="17">
        <f t="shared" si="1"/>
        <v>26.644965866449667</v>
      </c>
      <c r="E34" s="18">
        <f t="shared" si="1"/>
        <v>28.645033795771681</v>
      </c>
      <c r="F34" s="18">
        <f t="shared" si="1"/>
        <v>27.504002826187097</v>
      </c>
      <c r="G34" s="18">
        <f t="shared" si="1"/>
        <v>20.356178470455554</v>
      </c>
      <c r="H34" s="18"/>
      <c r="T34"/>
      <c r="U34"/>
      <c r="V34"/>
      <c r="W34"/>
      <c r="X34"/>
      <c r="Y34"/>
      <c r="Z34"/>
      <c r="AA34"/>
    </row>
    <row r="35" spans="1:27" ht="12.75" customHeight="1" x14ac:dyDescent="0.25">
      <c r="A35" s="42"/>
      <c r="B35" s="144"/>
      <c r="C35" s="9" t="s">
        <v>13</v>
      </c>
      <c r="D35" s="17">
        <f t="shared" si="1"/>
        <v>30.238075862380764</v>
      </c>
      <c r="E35" s="18">
        <f t="shared" si="1"/>
        <v>29.581584335253002</v>
      </c>
      <c r="F35" s="18">
        <f t="shared" si="1"/>
        <v>27.967483075208648</v>
      </c>
      <c r="G35" s="18">
        <f t="shared" si="1"/>
        <v>42.894865499748406</v>
      </c>
      <c r="H35" s="18">
        <f>H12/H$6*100</f>
        <v>42.634904674137523</v>
      </c>
      <c r="T35"/>
      <c r="U35"/>
      <c r="V35"/>
      <c r="W35"/>
      <c r="X35"/>
      <c r="Y35"/>
      <c r="Z35"/>
      <c r="AA35"/>
    </row>
    <row r="36" spans="1:27" ht="12.75" customHeight="1" x14ac:dyDescent="0.25">
      <c r="A36" s="42"/>
      <c r="B36" s="144" t="s">
        <v>82</v>
      </c>
      <c r="C36" s="9" t="s">
        <v>14</v>
      </c>
      <c r="D36" s="17">
        <f t="shared" si="1"/>
        <v>50.478350377843348</v>
      </c>
      <c r="E36" s="18">
        <f t="shared" si="1"/>
        <v>42.684890078367296</v>
      </c>
      <c r="F36" s="18">
        <f t="shared" si="1"/>
        <v>51.17630072521154</v>
      </c>
      <c r="G36" s="18">
        <f t="shared" si="1"/>
        <v>68.585544515436226</v>
      </c>
      <c r="H36" s="18">
        <f>H13/H$6*100</f>
        <v>71.107883047324918</v>
      </c>
      <c r="T36"/>
      <c r="U36"/>
      <c r="V36"/>
      <c r="W36"/>
      <c r="X36"/>
      <c r="Y36"/>
      <c r="Z36"/>
      <c r="AA36"/>
    </row>
    <row r="37" spans="1:27" ht="12.75" customHeight="1" x14ac:dyDescent="0.25">
      <c r="A37" s="42"/>
      <c r="B37" s="144"/>
      <c r="C37" s="9" t="s">
        <v>15</v>
      </c>
      <c r="D37" s="17">
        <f t="shared" si="1"/>
        <v>20.34845835193509</v>
      </c>
      <c r="E37" s="18">
        <f t="shared" si="1"/>
        <v>21.167074736465317</v>
      </c>
      <c r="F37" s="18">
        <f t="shared" si="1"/>
        <v>19.600049100854825</v>
      </c>
      <c r="G37" s="18">
        <f t="shared" si="1"/>
        <v>20.761505315882069</v>
      </c>
      <c r="H37" s="18"/>
      <c r="T37"/>
      <c r="U37"/>
      <c r="V37"/>
      <c r="W37"/>
      <c r="X37"/>
      <c r="Y37"/>
      <c r="Z37"/>
      <c r="AA37"/>
    </row>
    <row r="38" spans="1:27" ht="12.75" customHeight="1" x14ac:dyDescent="0.25">
      <c r="A38" s="42"/>
      <c r="B38" s="144"/>
      <c r="C38" s="9" t="s">
        <v>16</v>
      </c>
      <c r="D38" s="17">
        <f t="shared" si="1"/>
        <v>29.173191270221508</v>
      </c>
      <c r="E38" s="18">
        <f t="shared" si="1"/>
        <v>36.148035185167338</v>
      </c>
      <c r="F38" s="18">
        <f t="shared" si="1"/>
        <v>29.223650173933592</v>
      </c>
      <c r="G38" s="18">
        <f t="shared" si="1"/>
        <v>10.652950168681691</v>
      </c>
      <c r="H38" s="18"/>
      <c r="T38"/>
      <c r="U38"/>
      <c r="V38"/>
      <c r="W38"/>
      <c r="X38"/>
      <c r="Y38"/>
      <c r="Z38"/>
      <c r="AA38"/>
    </row>
    <row r="39" spans="1:27" ht="12.75" customHeight="1" x14ac:dyDescent="0.25">
      <c r="A39" s="42"/>
      <c r="B39" s="123" t="s">
        <v>116</v>
      </c>
      <c r="C39" s="9" t="s">
        <v>115</v>
      </c>
      <c r="D39" s="17">
        <f t="shared" si="1"/>
        <v>93.3918717027057</v>
      </c>
      <c r="E39" s="18">
        <f t="shared" si="1"/>
        <v>95.80251204289037</v>
      </c>
      <c r="F39" s="18">
        <f t="shared" si="1"/>
        <v>91.429411676779921</v>
      </c>
      <c r="G39" s="18">
        <f t="shared" si="1"/>
        <v>94.36043142972747</v>
      </c>
      <c r="H39" s="18">
        <f>H16/H$6*100</f>
        <v>100</v>
      </c>
      <c r="T39"/>
      <c r="U39"/>
      <c r="V39"/>
      <c r="W39"/>
      <c r="X39"/>
      <c r="Y39"/>
      <c r="Z39"/>
      <c r="AA39"/>
    </row>
    <row r="40" spans="1:27" ht="12.75" customHeight="1" x14ac:dyDescent="0.25">
      <c r="A40" s="42"/>
      <c r="B40" s="144" t="s">
        <v>84</v>
      </c>
      <c r="C40" s="9" t="s">
        <v>17</v>
      </c>
      <c r="D40" s="17">
        <f t="shared" si="1"/>
        <v>13.527917175279166</v>
      </c>
      <c r="E40" s="18">
        <f t="shared" si="1"/>
        <v>12.899554815940251</v>
      </c>
      <c r="F40" s="18">
        <f t="shared" si="1"/>
        <v>14.247058314351163</v>
      </c>
      <c r="G40" s="18">
        <f t="shared" si="1"/>
        <v>10.72029944808695</v>
      </c>
      <c r="H40" s="18">
        <f>H17/H$6*100</f>
        <v>15.250880406733133</v>
      </c>
      <c r="T40"/>
      <c r="U40"/>
      <c r="V40"/>
      <c r="W40"/>
      <c r="X40"/>
      <c r="Y40"/>
      <c r="Z40"/>
      <c r="AA40"/>
    </row>
    <row r="41" spans="1:27" ht="12.75" customHeight="1" x14ac:dyDescent="0.25">
      <c r="A41" s="42"/>
      <c r="B41" s="144"/>
      <c r="C41" s="9" t="s">
        <v>18</v>
      </c>
      <c r="D41" s="17">
        <f t="shared" si="1"/>
        <v>31.212622632126223</v>
      </c>
      <c r="E41" s="18">
        <f t="shared" si="1"/>
        <v>29.235128222832945</v>
      </c>
      <c r="F41" s="18">
        <f t="shared" si="1"/>
        <v>32.910044383776217</v>
      </c>
      <c r="G41" s="18">
        <f t="shared" si="1"/>
        <v>32.293889420098743</v>
      </c>
      <c r="H41" s="18"/>
      <c r="T41"/>
      <c r="U41"/>
      <c r="V41"/>
      <c r="W41"/>
      <c r="X41"/>
      <c r="Y41"/>
      <c r="Z41"/>
      <c r="AA41"/>
    </row>
    <row r="42" spans="1:27" ht="12.75" customHeight="1" x14ac:dyDescent="0.25">
      <c r="A42" s="42"/>
      <c r="B42" s="144"/>
      <c r="C42" s="9" t="s">
        <v>19</v>
      </c>
      <c r="D42" s="17">
        <f t="shared" si="1"/>
        <v>55.259460192594588</v>
      </c>
      <c r="E42" s="18">
        <f t="shared" si="1"/>
        <v>57.865316961226796</v>
      </c>
      <c r="F42" s="18">
        <f t="shared" si="1"/>
        <v>52.842897301872583</v>
      </c>
      <c r="G42" s="18">
        <f t="shared" si="1"/>
        <v>56.985811131814287</v>
      </c>
      <c r="H42" s="18">
        <f>H19/H$6*100</f>
        <v>65.809696762333772</v>
      </c>
      <c r="T42"/>
      <c r="U42"/>
      <c r="V42"/>
      <c r="W42"/>
      <c r="X42"/>
      <c r="Y42"/>
      <c r="Z42"/>
      <c r="AA42"/>
    </row>
    <row r="43" spans="1:27" ht="12.75" customHeight="1" x14ac:dyDescent="0.25">
      <c r="A43" s="42"/>
      <c r="B43" s="144" t="s">
        <v>83</v>
      </c>
      <c r="C43" s="9" t="s">
        <v>20</v>
      </c>
      <c r="D43" s="17">
        <f t="shared" si="1"/>
        <v>10.906460509064605</v>
      </c>
      <c r="E43" s="18">
        <f t="shared" si="1"/>
        <v>10.264885071297456</v>
      </c>
      <c r="F43" s="18">
        <f t="shared" si="1"/>
        <v>11.475574320008027</v>
      </c>
      <c r="G43" s="18">
        <f t="shared" si="1"/>
        <v>11.186423456231909</v>
      </c>
      <c r="H43" s="18"/>
      <c r="T43"/>
      <c r="U43"/>
      <c r="V43"/>
      <c r="W43"/>
      <c r="X43"/>
      <c r="Y43"/>
      <c r="Z43"/>
      <c r="AA43"/>
    </row>
    <row r="44" spans="1:27" ht="12.75" customHeight="1" x14ac:dyDescent="0.25">
      <c r="A44" s="42"/>
      <c r="B44" s="144"/>
      <c r="C44" s="9" t="s">
        <v>21</v>
      </c>
      <c r="D44" s="17">
        <f t="shared" si="1"/>
        <v>55.979203399791999</v>
      </c>
      <c r="E44" s="18">
        <f t="shared" si="1"/>
        <v>56.32102848917264</v>
      </c>
      <c r="F44" s="18">
        <f t="shared" si="1"/>
        <v>55.556665394283343</v>
      </c>
      <c r="G44" s="18">
        <f t="shared" si="1"/>
        <v>54.933544415878387</v>
      </c>
      <c r="H44" s="18">
        <f>H21/H$6*100</f>
        <v>62.841619803454577</v>
      </c>
      <c r="T44"/>
      <c r="U44"/>
      <c r="V44"/>
      <c r="W44"/>
      <c r="X44"/>
      <c r="Y44"/>
      <c r="Z44"/>
      <c r="AA44"/>
    </row>
    <row r="45" spans="1:27" ht="12.75" customHeight="1" x14ac:dyDescent="0.25">
      <c r="A45" s="42"/>
      <c r="B45" s="144"/>
      <c r="C45" s="9" t="s">
        <v>22</v>
      </c>
      <c r="D45" s="17">
        <f t="shared" si="1"/>
        <v>10.747863827478644</v>
      </c>
      <c r="E45" s="18">
        <f t="shared" si="1"/>
        <v>11.644628772410499</v>
      </c>
      <c r="F45" s="18">
        <f t="shared" si="1"/>
        <v>10.320272003968578</v>
      </c>
      <c r="G45" s="18">
        <f t="shared" si="1"/>
        <v>9.9328191682172058</v>
      </c>
      <c r="H45" s="18"/>
      <c r="T45"/>
      <c r="U45"/>
      <c r="V45"/>
      <c r="W45"/>
      <c r="X45"/>
      <c r="Y45"/>
      <c r="Z45"/>
      <c r="AA45"/>
    </row>
    <row r="46" spans="1:27" ht="12.75" customHeight="1" x14ac:dyDescent="0.25">
      <c r="A46" s="42"/>
      <c r="B46" s="144"/>
      <c r="C46" s="9" t="s">
        <v>23</v>
      </c>
      <c r="D46" s="17">
        <f t="shared" si="1"/>
        <v>22.366472263664722</v>
      </c>
      <c r="E46" s="18">
        <f t="shared" si="1"/>
        <v>21.769457667119362</v>
      </c>
      <c r="F46" s="18">
        <f t="shared" si="1"/>
        <v>22.647488281740042</v>
      </c>
      <c r="G46" s="18">
        <f t="shared" si="1"/>
        <v>23.947212959672488</v>
      </c>
      <c r="H46" s="18"/>
      <c r="T46"/>
      <c r="U46"/>
      <c r="V46"/>
      <c r="W46"/>
      <c r="X46"/>
      <c r="Y46"/>
      <c r="Z46"/>
      <c r="AA46"/>
    </row>
    <row r="47" spans="1:27" ht="12.75" customHeight="1" x14ac:dyDescent="0.25">
      <c r="A47" s="42"/>
      <c r="I47" s="42"/>
    </row>
    <row r="48" spans="1:27" ht="12.75" customHeight="1" x14ac:dyDescent="0.25">
      <c r="A48" s="42"/>
      <c r="I48" s="42"/>
    </row>
    <row r="49" spans="1:9" ht="12.75" customHeight="1" x14ac:dyDescent="0.25">
      <c r="A49" s="42"/>
      <c r="I49" s="42"/>
    </row>
    <row r="50" spans="1:9" ht="12.75" customHeight="1" x14ac:dyDescent="0.25">
      <c r="A50" s="42"/>
      <c r="B50" s="197" t="s">
        <v>101</v>
      </c>
      <c r="C50" s="197"/>
      <c r="D50" s="195" t="s">
        <v>98</v>
      </c>
      <c r="E50" s="195"/>
      <c r="F50" s="195"/>
      <c r="G50" s="195"/>
      <c r="H50" s="195"/>
      <c r="I50" s="42"/>
    </row>
    <row r="51" spans="1:9" ht="44.1" customHeight="1" x14ac:dyDescent="0.25">
      <c r="A51" s="42"/>
      <c r="B51" s="197"/>
      <c r="C51" s="197"/>
      <c r="D51" s="120" t="s">
        <v>25</v>
      </c>
      <c r="E51" s="14" t="s">
        <v>30</v>
      </c>
      <c r="F51" s="14" t="s">
        <v>31</v>
      </c>
      <c r="G51" s="14" t="s">
        <v>51</v>
      </c>
      <c r="H51" s="14" t="s">
        <v>52</v>
      </c>
      <c r="I51" s="42"/>
    </row>
    <row r="52" spans="1:9" ht="12.75" customHeight="1" x14ac:dyDescent="0.25">
      <c r="A52" s="42"/>
      <c r="B52" s="196" t="s">
        <v>97</v>
      </c>
      <c r="C52" s="12" t="s">
        <v>25</v>
      </c>
      <c r="D52" s="17">
        <f t="shared" ref="D52:H54" si="2">D6/$D6*100</f>
        <v>100</v>
      </c>
      <c r="E52" s="17">
        <f t="shared" si="2"/>
        <v>33.089631992423584</v>
      </c>
      <c r="F52" s="17">
        <f t="shared" si="2"/>
        <v>55.224045318085444</v>
      </c>
      <c r="G52" s="17">
        <f t="shared" si="2"/>
        <v>8.6206842537840203</v>
      </c>
      <c r="H52" s="17">
        <f t="shared" si="2"/>
        <v>3.0656384357069508</v>
      </c>
      <c r="I52" s="42"/>
    </row>
    <row r="53" spans="1:9" ht="12.75" customHeight="1" x14ac:dyDescent="0.25">
      <c r="A53" s="42"/>
      <c r="B53" s="196"/>
      <c r="C53" s="9" t="s">
        <v>8</v>
      </c>
      <c r="D53" s="17">
        <f t="shared" si="2"/>
        <v>100</v>
      </c>
      <c r="E53" s="18">
        <f t="shared" si="2"/>
        <v>29.988624710856126</v>
      </c>
      <c r="F53" s="18">
        <f t="shared" si="2"/>
        <v>58.695706338872981</v>
      </c>
      <c r="G53" s="18">
        <f t="shared" si="2"/>
        <v>8.5742069190886916</v>
      </c>
      <c r="H53" s="18">
        <f t="shared" si="2"/>
        <v>2.7414620311822029</v>
      </c>
      <c r="I53" s="42"/>
    </row>
    <row r="54" spans="1:9" ht="12.75" customHeight="1" x14ac:dyDescent="0.25">
      <c r="A54" s="42"/>
      <c r="B54" s="196"/>
      <c r="C54" s="9" t="s">
        <v>9</v>
      </c>
      <c r="D54" s="17">
        <f t="shared" si="2"/>
        <v>100</v>
      </c>
      <c r="E54" s="18">
        <f t="shared" si="2"/>
        <v>36.082953241044748</v>
      </c>
      <c r="F54" s="18">
        <f t="shared" si="2"/>
        <v>51.872941706267909</v>
      </c>
      <c r="G54" s="18">
        <f t="shared" si="2"/>
        <v>8.6655476097489501</v>
      </c>
      <c r="H54" s="18">
        <f t="shared" si="2"/>
        <v>3.3785574429383844</v>
      </c>
      <c r="I54" s="42"/>
    </row>
    <row r="55" spans="1:9" ht="12.75" customHeight="1" x14ac:dyDescent="0.25">
      <c r="A55" s="42"/>
      <c r="B55" s="144" t="s">
        <v>81</v>
      </c>
      <c r="C55" s="9" t="s">
        <v>10</v>
      </c>
      <c r="D55" s="17">
        <f t="shared" ref="D55:G69" si="3">D9/$D9*100</f>
        <v>100</v>
      </c>
      <c r="E55" s="18">
        <f t="shared" si="3"/>
        <v>32.59142098952249</v>
      </c>
      <c r="F55" s="18">
        <f t="shared" si="3"/>
        <v>54.306603637924326</v>
      </c>
      <c r="G55" s="18">
        <f t="shared" si="3"/>
        <v>7.5634324891154323</v>
      </c>
      <c r="H55" s="18"/>
      <c r="I55" s="42"/>
    </row>
    <row r="56" spans="1:9" ht="12.75" customHeight="1" x14ac:dyDescent="0.25">
      <c r="A56" s="42"/>
      <c r="B56" s="144"/>
      <c r="C56" s="9" t="s">
        <v>11</v>
      </c>
      <c r="D56" s="17">
        <f t="shared" si="3"/>
        <v>100</v>
      </c>
      <c r="E56" s="18">
        <f t="shared" si="3"/>
        <v>31.670566576979002</v>
      </c>
      <c r="F56" s="18">
        <f t="shared" si="3"/>
        <v>59.016021394202767</v>
      </c>
      <c r="G56" s="18">
        <f t="shared" si="3"/>
        <v>7.1902728962893434</v>
      </c>
      <c r="H56" s="18"/>
      <c r="I56" s="42"/>
    </row>
    <row r="57" spans="1:9" ht="12.75" customHeight="1" x14ac:dyDescent="0.25">
      <c r="A57" s="42"/>
      <c r="B57" s="144"/>
      <c r="C57" s="9" t="s">
        <v>12</v>
      </c>
      <c r="D57" s="17">
        <f t="shared" si="3"/>
        <v>100</v>
      </c>
      <c r="E57" s="18">
        <f t="shared" si="3"/>
        <v>35.573459972269021</v>
      </c>
      <c r="F57" s="18">
        <f t="shared" si="3"/>
        <v>57.004475296199416</v>
      </c>
      <c r="G57" s="18">
        <f t="shared" si="3"/>
        <v>6.5860165889135747</v>
      </c>
      <c r="H57" s="18"/>
      <c r="I57" s="42"/>
    </row>
    <row r="58" spans="1:9" ht="12.75" customHeight="1" x14ac:dyDescent="0.25">
      <c r="A58" s="42"/>
      <c r="B58" s="144"/>
      <c r="C58" s="9" t="s">
        <v>13</v>
      </c>
      <c r="D58" s="17">
        <f t="shared" si="3"/>
        <v>100</v>
      </c>
      <c r="E58" s="18">
        <f t="shared" si="3"/>
        <v>32.371231022147974</v>
      </c>
      <c r="F58" s="18">
        <f t="shared" si="3"/>
        <v>51.077243135685002</v>
      </c>
      <c r="G58" s="18">
        <f t="shared" si="3"/>
        <v>12.229054959211615</v>
      </c>
      <c r="H58" s="18">
        <f>H12/$D12*100</f>
        <v>4.322470882955419</v>
      </c>
      <c r="I58" s="42"/>
    </row>
    <row r="59" spans="1:9" ht="12.75" customHeight="1" x14ac:dyDescent="0.25">
      <c r="A59" s="42"/>
      <c r="B59" s="144" t="s">
        <v>82</v>
      </c>
      <c r="C59" s="9" t="s">
        <v>14</v>
      </c>
      <c r="D59" s="17">
        <f t="shared" si="3"/>
        <v>100</v>
      </c>
      <c r="E59" s="18">
        <f t="shared" si="3"/>
        <v>27.980853053989424</v>
      </c>
      <c r="F59" s="18">
        <f t="shared" si="3"/>
        <v>55.987613091681951</v>
      </c>
      <c r="G59" s="18">
        <f t="shared" si="3"/>
        <v>11.713027846903362</v>
      </c>
      <c r="H59" s="18">
        <f>H13/$D13*100</f>
        <v>4.3185060074252659</v>
      </c>
      <c r="I59" s="42"/>
    </row>
    <row r="60" spans="1:9" ht="12.75" customHeight="1" x14ac:dyDescent="0.25">
      <c r="A60" s="42"/>
      <c r="B60" s="144"/>
      <c r="C60" s="9" t="s">
        <v>15</v>
      </c>
      <c r="D60" s="17">
        <f t="shared" si="3"/>
        <v>100</v>
      </c>
      <c r="E60" s="18">
        <f t="shared" si="3"/>
        <v>34.420824480747768</v>
      </c>
      <c r="F60" s="18">
        <f t="shared" si="3"/>
        <v>53.192924056547689</v>
      </c>
      <c r="G60" s="18">
        <f t="shared" si="3"/>
        <v>8.7956728154031065</v>
      </c>
      <c r="H60" s="18"/>
      <c r="I60" s="42"/>
    </row>
    <row r="61" spans="1:9" ht="12.75" customHeight="1" x14ac:dyDescent="0.25">
      <c r="A61" s="42"/>
      <c r="B61" s="144"/>
      <c r="C61" s="9" t="s">
        <v>16</v>
      </c>
      <c r="D61" s="17">
        <f t="shared" si="3"/>
        <v>100</v>
      </c>
      <c r="E61" s="18">
        <f t="shared" si="3"/>
        <v>41.000834308700043</v>
      </c>
      <c r="F61" s="18">
        <f t="shared" si="3"/>
        <v>55.319562629149779</v>
      </c>
      <c r="G61" s="18">
        <f t="shared" si="3"/>
        <v>3.1479490510604937</v>
      </c>
      <c r="H61" s="18"/>
      <c r="I61" s="42"/>
    </row>
    <row r="62" spans="1:9" ht="12.75" customHeight="1" x14ac:dyDescent="0.25">
      <c r="A62" s="42"/>
      <c r="B62" s="123" t="s">
        <v>116</v>
      </c>
      <c r="C62" s="9" t="s">
        <v>115</v>
      </c>
      <c r="D62" s="17">
        <f t="shared" si="3"/>
        <v>100</v>
      </c>
      <c r="E62" s="18">
        <f t="shared" si="3"/>
        <v>33.943744885424856</v>
      </c>
      <c r="F62" s="18">
        <f t="shared" si="3"/>
        <v>54.063612622704348</v>
      </c>
      <c r="G62" s="18">
        <f t="shared" si="3"/>
        <v>8.7100886894737268</v>
      </c>
      <c r="H62" s="18">
        <f>H16/$D16*100</f>
        <v>3.2825538023970613</v>
      </c>
      <c r="I62" s="42"/>
    </row>
    <row r="63" spans="1:9" ht="12.75" customHeight="1" x14ac:dyDescent="0.25">
      <c r="A63" s="42"/>
      <c r="B63" s="144" t="s">
        <v>84</v>
      </c>
      <c r="C63" s="9" t="s">
        <v>17</v>
      </c>
      <c r="D63" s="17">
        <f t="shared" si="3"/>
        <v>100</v>
      </c>
      <c r="E63" s="18">
        <f t="shared" si="3"/>
        <v>31.552641563001714</v>
      </c>
      <c r="F63" s="18">
        <f t="shared" si="3"/>
        <v>58.159743573747768</v>
      </c>
      <c r="G63" s="18">
        <f t="shared" si="3"/>
        <v>6.8315259068006204</v>
      </c>
      <c r="H63" s="18">
        <f>H17/$D17*100</f>
        <v>3.4560889564498924</v>
      </c>
      <c r="I63" s="42"/>
    </row>
    <row r="64" spans="1:9" ht="12.75" customHeight="1" x14ac:dyDescent="0.25">
      <c r="A64" s="42"/>
      <c r="B64" s="144"/>
      <c r="C64" s="9" t="s">
        <v>18</v>
      </c>
      <c r="D64" s="17">
        <f t="shared" si="3"/>
        <v>100</v>
      </c>
      <c r="E64" s="18">
        <f t="shared" si="3"/>
        <v>30.993218530414797</v>
      </c>
      <c r="F64" s="18">
        <f t="shared" si="3"/>
        <v>58.227269265070959</v>
      </c>
      <c r="G64" s="18">
        <f t="shared" si="3"/>
        <v>8.9193217532045352</v>
      </c>
      <c r="H64" s="18"/>
      <c r="I64" s="42"/>
    </row>
    <row r="65" spans="1:27" ht="12.75" customHeight="1" x14ac:dyDescent="0.25">
      <c r="B65" s="144"/>
      <c r="C65" s="9" t="s">
        <v>19</v>
      </c>
      <c r="D65" s="17">
        <f t="shared" si="3"/>
        <v>100</v>
      </c>
      <c r="E65" s="18">
        <f t="shared" si="3"/>
        <v>34.650031627137373</v>
      </c>
      <c r="F65" s="18">
        <f t="shared" si="3"/>
        <v>52.809031162570406</v>
      </c>
      <c r="G65" s="18">
        <f t="shared" si="3"/>
        <v>8.8900015128807883</v>
      </c>
      <c r="H65" s="18">
        <f>H19/$D19*100</f>
        <v>3.650935697411434</v>
      </c>
    </row>
    <row r="66" spans="1:27" ht="12.75" customHeight="1" x14ac:dyDescent="0.25">
      <c r="B66" s="144" t="s">
        <v>83</v>
      </c>
      <c r="C66" s="9" t="s">
        <v>20</v>
      </c>
      <c r="D66" s="17">
        <f t="shared" si="3"/>
        <v>100</v>
      </c>
      <c r="E66" s="18">
        <f t="shared" si="3"/>
        <v>31.143125597113336</v>
      </c>
      <c r="F66" s="18">
        <f t="shared" si="3"/>
        <v>58.105710443133738</v>
      </c>
      <c r="G66" s="18">
        <f t="shared" si="3"/>
        <v>8.841972559763974</v>
      </c>
      <c r="H66" s="18"/>
    </row>
    <row r="67" spans="1:27" ht="12.75" customHeight="1" x14ac:dyDescent="0.25">
      <c r="B67" s="144"/>
      <c r="C67" s="9" t="s">
        <v>21</v>
      </c>
      <c r="D67" s="17">
        <f t="shared" si="3"/>
        <v>100</v>
      </c>
      <c r="E67" s="18">
        <f t="shared" si="3"/>
        <v>33.291686786462051</v>
      </c>
      <c r="F67" s="18">
        <f t="shared" si="3"/>
        <v>54.807207339913887</v>
      </c>
      <c r="G67" s="18">
        <f t="shared" si="3"/>
        <v>8.4596548823391711</v>
      </c>
      <c r="H67" s="18">
        <f>H21/$D21*100</f>
        <v>3.4414509912849036</v>
      </c>
    </row>
    <row r="68" spans="1:27" ht="12.75" customHeight="1" x14ac:dyDescent="0.25">
      <c r="B68" s="144"/>
      <c r="C68" s="9" t="s">
        <v>22</v>
      </c>
      <c r="D68" s="17">
        <f t="shared" si="3"/>
        <v>100</v>
      </c>
      <c r="E68" s="18">
        <f t="shared" si="3"/>
        <v>35.850517549573624</v>
      </c>
      <c r="F68" s="18">
        <f t="shared" si="3"/>
        <v>53.027018018689319</v>
      </c>
      <c r="G68" s="18">
        <f t="shared" si="3"/>
        <v>7.9669503794989618</v>
      </c>
      <c r="H68" s="18"/>
    </row>
    <row r="69" spans="1:27" ht="12.75" customHeight="1" x14ac:dyDescent="0.25">
      <c r="B69" s="144"/>
      <c r="C69" s="9" t="s">
        <v>23</v>
      </c>
      <c r="D69" s="17">
        <f t="shared" si="3"/>
        <v>100</v>
      </c>
      <c r="E69" s="18">
        <f t="shared" si="3"/>
        <v>32.20639063630307</v>
      </c>
      <c r="F69" s="18">
        <f t="shared" si="3"/>
        <v>55.917889261571808</v>
      </c>
      <c r="G69" s="18">
        <f t="shared" si="3"/>
        <v>9.2299473627244275</v>
      </c>
      <c r="H69" s="18"/>
    </row>
    <row r="70" spans="1:27" ht="12.75" customHeight="1" x14ac:dyDescent="0.25"/>
    <row r="71" spans="1:27" ht="12.75" customHeight="1" x14ac:dyDescent="0.25"/>
    <row r="72" spans="1:27" ht="12.75" customHeight="1" x14ac:dyDescent="0.25"/>
    <row r="73" spans="1:27" ht="24.95" customHeight="1" x14ac:dyDescent="0.25">
      <c r="A73" s="42"/>
      <c r="B73" s="199" t="s">
        <v>86</v>
      </c>
      <c r="C73" s="199"/>
      <c r="D73" s="198" t="s">
        <v>98</v>
      </c>
      <c r="E73" s="198"/>
      <c r="F73" s="198"/>
      <c r="G73" s="198"/>
      <c r="H73" s="198"/>
      <c r="I73" s="46"/>
      <c r="T73"/>
      <c r="U73"/>
      <c r="V73"/>
      <c r="W73"/>
      <c r="X73"/>
      <c r="Y73"/>
      <c r="Z73"/>
      <c r="AA73"/>
    </row>
    <row r="74" spans="1:27" ht="44.1" customHeight="1" x14ac:dyDescent="0.25">
      <c r="A74" s="42"/>
      <c r="B74" s="199"/>
      <c r="C74" s="199"/>
      <c r="D74" s="121" t="s">
        <v>25</v>
      </c>
      <c r="E74" s="81" t="s">
        <v>30</v>
      </c>
      <c r="F74" s="81" t="s">
        <v>31</v>
      </c>
      <c r="G74" s="81" t="s">
        <v>51</v>
      </c>
      <c r="H74" s="81" t="s">
        <v>52</v>
      </c>
      <c r="I74" s="46"/>
      <c r="T74"/>
      <c r="U74"/>
      <c r="V74"/>
      <c r="W74"/>
      <c r="X74"/>
      <c r="Y74"/>
      <c r="Z74"/>
      <c r="AA74"/>
    </row>
    <row r="75" spans="1:27" ht="12.75" customHeight="1" x14ac:dyDescent="0.25">
      <c r="A75" s="42"/>
      <c r="B75" s="196" t="s">
        <v>97</v>
      </c>
      <c r="C75" s="11" t="s">
        <v>25</v>
      </c>
      <c r="D75" s="3">
        <f>E75+F75+G75+H75</f>
        <v>1067</v>
      </c>
      <c r="E75" s="3">
        <f>E76+E77</f>
        <v>342</v>
      </c>
      <c r="F75" s="3">
        <f t="shared" ref="F75:H75" si="4">F76+F77</f>
        <v>608</v>
      </c>
      <c r="G75" s="3">
        <f t="shared" si="4"/>
        <v>88</v>
      </c>
      <c r="H75" s="3">
        <f t="shared" si="4"/>
        <v>29</v>
      </c>
      <c r="I75" s="46"/>
      <c r="T75"/>
      <c r="U75"/>
      <c r="V75"/>
      <c r="W75"/>
      <c r="X75"/>
      <c r="Y75"/>
      <c r="Z75"/>
      <c r="AA75"/>
    </row>
    <row r="76" spans="1:27" ht="12.75" customHeight="1" x14ac:dyDescent="0.25">
      <c r="A76" s="42"/>
      <c r="B76" s="196"/>
      <c r="C76" s="9" t="s">
        <v>8</v>
      </c>
      <c r="D76" s="3">
        <f>E76+F76+G76+H76</f>
        <v>530</v>
      </c>
      <c r="E76" s="5">
        <v>152</v>
      </c>
      <c r="F76" s="5">
        <v>326</v>
      </c>
      <c r="G76" s="5">
        <v>41</v>
      </c>
      <c r="H76" s="5">
        <v>11</v>
      </c>
      <c r="I76" s="46"/>
      <c r="T76"/>
      <c r="U76"/>
      <c r="V76"/>
      <c r="W76"/>
      <c r="X76"/>
      <c r="Y76"/>
      <c r="Z76"/>
      <c r="AA76"/>
    </row>
    <row r="77" spans="1:27" ht="12.75" customHeight="1" x14ac:dyDescent="0.25">
      <c r="A77" s="42"/>
      <c r="B77" s="196"/>
      <c r="C77" s="9" t="s">
        <v>9</v>
      </c>
      <c r="D77" s="3">
        <f t="shared" ref="D77:D92" si="5">E77+F77+G77+H77</f>
        <v>537</v>
      </c>
      <c r="E77" s="5">
        <v>190</v>
      </c>
      <c r="F77" s="5">
        <v>282</v>
      </c>
      <c r="G77" s="5">
        <v>47</v>
      </c>
      <c r="H77" s="5">
        <v>18</v>
      </c>
      <c r="I77" s="46"/>
      <c r="T77"/>
      <c r="U77"/>
      <c r="V77"/>
      <c r="W77"/>
      <c r="X77"/>
      <c r="Y77"/>
      <c r="Z77"/>
      <c r="AA77"/>
    </row>
    <row r="78" spans="1:27" ht="12.75" customHeight="1" x14ac:dyDescent="0.25">
      <c r="A78" s="42"/>
      <c r="B78" s="144" t="s">
        <v>81</v>
      </c>
      <c r="C78" s="9" t="s">
        <v>10</v>
      </c>
      <c r="D78" s="3">
        <f t="shared" si="5"/>
        <v>180</v>
      </c>
      <c r="E78" s="5">
        <v>54</v>
      </c>
      <c r="F78" s="5">
        <v>101</v>
      </c>
      <c r="G78" s="5">
        <v>18</v>
      </c>
      <c r="H78" s="5">
        <v>7</v>
      </c>
      <c r="I78" s="46"/>
      <c r="T78"/>
      <c r="U78"/>
      <c r="V78"/>
      <c r="W78"/>
      <c r="X78"/>
      <c r="Y78"/>
      <c r="Z78"/>
      <c r="AA78"/>
    </row>
    <row r="79" spans="1:27" ht="12.75" customHeight="1" x14ac:dyDescent="0.25">
      <c r="A79" s="42"/>
      <c r="B79" s="144"/>
      <c r="C79" s="9" t="s">
        <v>11</v>
      </c>
      <c r="D79" s="3">
        <f t="shared" si="5"/>
        <v>262</v>
      </c>
      <c r="E79" s="5">
        <v>76</v>
      </c>
      <c r="F79" s="5">
        <v>168</v>
      </c>
      <c r="G79" s="5">
        <v>13</v>
      </c>
      <c r="H79" s="5">
        <v>5</v>
      </c>
      <c r="I79" s="46"/>
      <c r="T79"/>
      <c r="U79"/>
      <c r="V79"/>
      <c r="W79"/>
      <c r="X79"/>
      <c r="Y79"/>
      <c r="Z79"/>
      <c r="AA79"/>
    </row>
    <row r="80" spans="1:27" ht="12.75" customHeight="1" x14ac:dyDescent="0.25">
      <c r="A80" s="42"/>
      <c r="B80" s="144"/>
      <c r="C80" s="9" t="s">
        <v>12</v>
      </c>
      <c r="D80" s="3">
        <f t="shared" si="5"/>
        <v>307</v>
      </c>
      <c r="E80" s="5">
        <v>117</v>
      </c>
      <c r="F80" s="5">
        <v>162</v>
      </c>
      <c r="G80" s="5">
        <v>23</v>
      </c>
      <c r="H80" s="5">
        <v>5</v>
      </c>
      <c r="I80" s="46"/>
      <c r="T80"/>
      <c r="U80"/>
      <c r="V80"/>
      <c r="W80"/>
      <c r="X80"/>
      <c r="Y80"/>
      <c r="Z80"/>
      <c r="AA80"/>
    </row>
    <row r="81" spans="1:27" ht="12.75" customHeight="1" x14ac:dyDescent="0.25">
      <c r="A81" s="42"/>
      <c r="B81" s="144"/>
      <c r="C81" s="9" t="s">
        <v>13</v>
      </c>
      <c r="D81" s="3">
        <f t="shared" si="5"/>
        <v>318</v>
      </c>
      <c r="E81" s="5">
        <v>95</v>
      </c>
      <c r="F81" s="5">
        <v>177</v>
      </c>
      <c r="G81" s="5">
        <v>34</v>
      </c>
      <c r="H81" s="5">
        <v>12</v>
      </c>
      <c r="I81" s="46"/>
      <c r="T81"/>
      <c r="U81"/>
      <c r="V81"/>
      <c r="W81"/>
      <c r="X81"/>
      <c r="Y81"/>
      <c r="Z81"/>
      <c r="AA81"/>
    </row>
    <row r="82" spans="1:27" ht="12.75" customHeight="1" x14ac:dyDescent="0.25">
      <c r="A82" s="42"/>
      <c r="B82" s="144" t="s">
        <v>82</v>
      </c>
      <c r="C82" s="9" t="s">
        <v>14</v>
      </c>
      <c r="D82" s="3">
        <f t="shared" si="5"/>
        <v>546</v>
      </c>
      <c r="E82" s="5">
        <v>151</v>
      </c>
      <c r="F82" s="5">
        <v>322</v>
      </c>
      <c r="G82" s="5">
        <v>56</v>
      </c>
      <c r="H82" s="5">
        <v>17</v>
      </c>
      <c r="I82" s="46"/>
      <c r="T82"/>
      <c r="U82"/>
      <c r="V82"/>
      <c r="W82"/>
      <c r="X82"/>
      <c r="Y82"/>
      <c r="Z82"/>
      <c r="AA82"/>
    </row>
    <row r="83" spans="1:27" ht="12.75" customHeight="1" x14ac:dyDescent="0.25">
      <c r="A83" s="42"/>
      <c r="B83" s="144"/>
      <c r="C83" s="9" t="s">
        <v>15</v>
      </c>
      <c r="D83" s="3">
        <f t="shared" si="5"/>
        <v>225</v>
      </c>
      <c r="E83" s="5">
        <v>74</v>
      </c>
      <c r="F83" s="5">
        <v>123</v>
      </c>
      <c r="G83" s="5">
        <v>19</v>
      </c>
      <c r="H83" s="5">
        <v>9</v>
      </c>
      <c r="I83" s="46"/>
      <c r="T83"/>
      <c r="U83"/>
      <c r="V83"/>
      <c r="W83"/>
      <c r="X83"/>
      <c r="Y83"/>
      <c r="Z83"/>
      <c r="AA83"/>
    </row>
    <row r="84" spans="1:27" ht="12.75" customHeight="1" x14ac:dyDescent="0.25">
      <c r="A84" s="42"/>
      <c r="B84" s="144"/>
      <c r="C84" s="9" t="s">
        <v>16</v>
      </c>
      <c r="D84" s="3">
        <f t="shared" si="5"/>
        <v>296</v>
      </c>
      <c r="E84" s="5">
        <v>117</v>
      </c>
      <c r="F84" s="5">
        <v>163</v>
      </c>
      <c r="G84" s="5">
        <v>13</v>
      </c>
      <c r="H84" s="5">
        <v>3</v>
      </c>
      <c r="I84" s="46"/>
      <c r="T84"/>
      <c r="U84"/>
      <c r="V84"/>
      <c r="W84"/>
      <c r="X84"/>
      <c r="Y84"/>
      <c r="Z84"/>
      <c r="AA84"/>
    </row>
    <row r="85" spans="1:27" ht="12.75" customHeight="1" x14ac:dyDescent="0.25">
      <c r="A85" s="42"/>
      <c r="B85" s="123" t="s">
        <v>116</v>
      </c>
      <c r="C85" s="9" t="s">
        <v>115</v>
      </c>
      <c r="D85" s="3">
        <f t="shared" si="5"/>
        <v>993</v>
      </c>
      <c r="E85" s="5">
        <v>323</v>
      </c>
      <c r="F85" s="5">
        <v>557</v>
      </c>
      <c r="G85" s="5">
        <v>84</v>
      </c>
      <c r="H85" s="5">
        <v>29</v>
      </c>
      <c r="I85" s="46"/>
      <c r="T85"/>
      <c r="U85"/>
      <c r="V85"/>
      <c r="W85"/>
      <c r="X85"/>
      <c r="Y85"/>
      <c r="Z85"/>
      <c r="AA85"/>
    </row>
    <row r="86" spans="1:27" ht="12.75" customHeight="1" x14ac:dyDescent="0.25">
      <c r="A86" s="42"/>
      <c r="B86" s="144" t="s">
        <v>84</v>
      </c>
      <c r="C86" s="9" t="s">
        <v>17</v>
      </c>
      <c r="D86" s="3">
        <f t="shared" si="5"/>
        <v>352</v>
      </c>
      <c r="E86" s="5">
        <v>105</v>
      </c>
      <c r="F86" s="5">
        <v>213</v>
      </c>
      <c r="G86" s="5">
        <v>24</v>
      </c>
      <c r="H86" s="5">
        <v>10</v>
      </c>
      <c r="I86" s="46"/>
      <c r="T86"/>
      <c r="U86"/>
      <c r="V86"/>
      <c r="W86"/>
      <c r="X86"/>
      <c r="Y86"/>
      <c r="Z86"/>
      <c r="AA86"/>
    </row>
    <row r="87" spans="1:27" ht="12.75" customHeight="1" x14ac:dyDescent="0.25">
      <c r="A87" s="42"/>
      <c r="B87" s="144"/>
      <c r="C87" s="9" t="s">
        <v>18</v>
      </c>
      <c r="D87" s="3">
        <f t="shared" si="5"/>
        <v>427</v>
      </c>
      <c r="E87" s="5">
        <v>132</v>
      </c>
      <c r="F87" s="5">
        <v>247</v>
      </c>
      <c r="G87" s="5">
        <v>39</v>
      </c>
      <c r="H87" s="5">
        <v>9</v>
      </c>
      <c r="I87" s="46"/>
      <c r="T87"/>
      <c r="U87"/>
      <c r="V87"/>
      <c r="W87"/>
      <c r="X87"/>
      <c r="Y87"/>
      <c r="Z87"/>
      <c r="AA87"/>
    </row>
    <row r="88" spans="1:27" ht="12.75" customHeight="1" x14ac:dyDescent="0.25">
      <c r="A88" s="42"/>
      <c r="B88" s="144"/>
      <c r="C88" s="9" t="s">
        <v>19</v>
      </c>
      <c r="D88" s="3">
        <f t="shared" si="5"/>
        <v>288</v>
      </c>
      <c r="E88" s="5">
        <v>105</v>
      </c>
      <c r="F88" s="5">
        <v>148</v>
      </c>
      <c r="G88" s="5">
        <v>25</v>
      </c>
      <c r="H88" s="5">
        <v>10</v>
      </c>
      <c r="I88" s="46"/>
      <c r="T88"/>
      <c r="U88"/>
      <c r="V88"/>
      <c r="W88"/>
      <c r="X88"/>
      <c r="Y88"/>
      <c r="Z88"/>
      <c r="AA88"/>
    </row>
    <row r="89" spans="1:27" ht="12.75" customHeight="1" x14ac:dyDescent="0.25">
      <c r="A89" s="42"/>
      <c r="B89" s="144" t="s">
        <v>83</v>
      </c>
      <c r="C89" s="9" t="s">
        <v>20</v>
      </c>
      <c r="D89" s="3">
        <f t="shared" si="5"/>
        <v>227</v>
      </c>
      <c r="E89" s="5">
        <v>72</v>
      </c>
      <c r="F89" s="5">
        <v>131</v>
      </c>
      <c r="G89" s="5">
        <v>20</v>
      </c>
      <c r="H89" s="5">
        <v>4</v>
      </c>
      <c r="I89" s="46"/>
      <c r="T89"/>
      <c r="U89"/>
      <c r="V89"/>
      <c r="W89"/>
      <c r="X89"/>
      <c r="Y89"/>
      <c r="Z89"/>
      <c r="AA89"/>
    </row>
    <row r="90" spans="1:27" ht="12.75" customHeight="1" x14ac:dyDescent="0.25">
      <c r="A90" s="42"/>
      <c r="B90" s="144"/>
      <c r="C90" s="9" t="s">
        <v>21</v>
      </c>
      <c r="D90" s="3">
        <f t="shared" si="5"/>
        <v>327</v>
      </c>
      <c r="E90" s="5">
        <v>105</v>
      </c>
      <c r="F90" s="5">
        <v>185</v>
      </c>
      <c r="G90" s="5">
        <v>27</v>
      </c>
      <c r="H90" s="5">
        <v>10</v>
      </c>
      <c r="I90" s="46"/>
      <c r="T90"/>
      <c r="U90"/>
      <c r="V90"/>
      <c r="W90"/>
      <c r="X90"/>
      <c r="Y90"/>
      <c r="Z90"/>
      <c r="AA90"/>
    </row>
    <row r="91" spans="1:27" ht="12.75" customHeight="1" x14ac:dyDescent="0.25">
      <c r="A91" s="42"/>
      <c r="B91" s="144"/>
      <c r="C91" s="9" t="s">
        <v>22</v>
      </c>
      <c r="D91" s="3">
        <f t="shared" si="5"/>
        <v>242</v>
      </c>
      <c r="E91" s="5">
        <v>84</v>
      </c>
      <c r="F91" s="5">
        <v>135</v>
      </c>
      <c r="G91" s="5">
        <v>16</v>
      </c>
      <c r="H91" s="5">
        <v>7</v>
      </c>
      <c r="I91" s="46"/>
      <c r="T91"/>
      <c r="U91"/>
      <c r="V91"/>
      <c r="W91"/>
      <c r="X91"/>
      <c r="Y91"/>
      <c r="Z91"/>
      <c r="AA91"/>
    </row>
    <row r="92" spans="1:27" ht="12.75" customHeight="1" x14ac:dyDescent="0.25">
      <c r="A92" s="42"/>
      <c r="B92" s="144"/>
      <c r="C92" s="9" t="s">
        <v>23</v>
      </c>
      <c r="D92" s="3">
        <f t="shared" si="5"/>
        <v>271</v>
      </c>
      <c r="E92" s="5">
        <v>81</v>
      </c>
      <c r="F92" s="5">
        <v>157</v>
      </c>
      <c r="G92" s="5">
        <v>25</v>
      </c>
      <c r="H92" s="5">
        <v>8</v>
      </c>
      <c r="I92" s="46"/>
      <c r="T92"/>
      <c r="U92"/>
      <c r="V92"/>
      <c r="W92"/>
      <c r="X92"/>
      <c r="Y92"/>
      <c r="Z92"/>
      <c r="AA92"/>
    </row>
    <row r="93" spans="1:27" ht="12.75" customHeight="1" x14ac:dyDescent="0.25"/>
    <row r="94" spans="1:27" ht="12.75" customHeight="1" x14ac:dyDescent="0.25"/>
  </sheetData>
  <mergeCells count="28">
    <mergeCell ref="B86:B88"/>
    <mergeCell ref="B89:B92"/>
    <mergeCell ref="B78:B81"/>
    <mergeCell ref="B82:B84"/>
    <mergeCell ref="B73:C74"/>
    <mergeCell ref="D73:H73"/>
    <mergeCell ref="B75:B77"/>
    <mergeCell ref="B20:B23"/>
    <mergeCell ref="B9:B12"/>
    <mergeCell ref="B13:B15"/>
    <mergeCell ref="B17:B19"/>
    <mergeCell ref="B66:B69"/>
    <mergeCell ref="B59:B61"/>
    <mergeCell ref="D4:H4"/>
    <mergeCell ref="B6:B8"/>
    <mergeCell ref="B4:C5"/>
    <mergeCell ref="B63:B65"/>
    <mergeCell ref="B27:C28"/>
    <mergeCell ref="D27:H27"/>
    <mergeCell ref="B29:B31"/>
    <mergeCell ref="B32:B35"/>
    <mergeCell ref="B36:B38"/>
    <mergeCell ref="B40:B42"/>
    <mergeCell ref="B43:B46"/>
    <mergeCell ref="B50:C51"/>
    <mergeCell ref="D50:H50"/>
    <mergeCell ref="B52:B54"/>
    <mergeCell ref="B55:B58"/>
  </mergeCells>
  <conditionalFormatting sqref="E76:H92">
    <cfRule type="cellIs" dxfId="1" priority="1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AF93"/>
  <sheetViews>
    <sheetView showGridLine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baseColWidth="10" defaultRowHeight="12" x14ac:dyDescent="0.2"/>
  <cols>
    <col min="1" max="1" width="2" style="23" customWidth="1"/>
    <col min="2" max="2" width="15.7109375" style="23" customWidth="1"/>
    <col min="3" max="4" width="11.42578125" style="23"/>
    <col min="5" max="5" width="13.85546875" style="23" customWidth="1"/>
    <col min="6" max="10" width="11.42578125" style="23"/>
    <col min="11" max="11" width="2" style="23" customWidth="1"/>
    <col min="12" max="12" width="13.28515625" style="23" customWidth="1"/>
    <col min="13" max="16" width="11.42578125" style="23"/>
    <col min="17" max="17" width="13.28515625" style="23" customWidth="1"/>
    <col min="18" max="18" width="2" style="23" customWidth="1"/>
    <col min="19" max="19" width="13.28515625" style="23" customWidth="1"/>
    <col min="20" max="24" width="11.42578125" style="23"/>
    <col min="25" max="25" width="2" style="23" customWidth="1"/>
    <col min="26" max="26" width="13.140625" style="23" customWidth="1"/>
    <col min="27" max="16384" width="11.42578125" style="23"/>
  </cols>
  <sheetData>
    <row r="1" spans="1:32" x14ac:dyDescent="0.2">
      <c r="A1" s="42"/>
      <c r="K1" s="42"/>
      <c r="R1" s="42"/>
      <c r="Y1" s="42"/>
    </row>
    <row r="2" spans="1:32" ht="15.75" x14ac:dyDescent="0.25">
      <c r="A2" s="42"/>
      <c r="B2" s="75" t="s">
        <v>179</v>
      </c>
      <c r="K2" s="42"/>
      <c r="R2" s="42"/>
      <c r="Y2" s="42"/>
    </row>
    <row r="3" spans="1:32" x14ac:dyDescent="0.2">
      <c r="A3" s="42"/>
      <c r="B3" s="23" t="s">
        <v>185</v>
      </c>
      <c r="K3" s="42"/>
      <c r="R3" s="42"/>
      <c r="Y3" s="42"/>
    </row>
    <row r="4" spans="1:32" x14ac:dyDescent="0.2">
      <c r="A4" s="42"/>
      <c r="K4" s="42"/>
      <c r="R4" s="42"/>
      <c r="Y4" s="42"/>
    </row>
    <row r="5" spans="1:32" ht="17.100000000000001" customHeight="1" x14ac:dyDescent="0.2">
      <c r="A5" s="42"/>
      <c r="B5" s="197" t="s">
        <v>85</v>
      </c>
      <c r="C5" s="197"/>
      <c r="D5" s="201" t="s">
        <v>149</v>
      </c>
      <c r="E5" s="201"/>
      <c r="F5" s="201"/>
      <c r="G5" s="201"/>
      <c r="H5" s="201"/>
      <c r="I5" s="201"/>
      <c r="J5" s="201"/>
      <c r="K5" s="42"/>
      <c r="L5" s="201" t="s">
        <v>150</v>
      </c>
      <c r="M5" s="201"/>
      <c r="N5" s="201"/>
      <c r="O5" s="201"/>
      <c r="P5" s="201"/>
      <c r="Q5" s="201"/>
      <c r="R5" s="42"/>
      <c r="S5" s="201" t="s">
        <v>151</v>
      </c>
      <c r="T5" s="201"/>
      <c r="U5" s="201"/>
      <c r="V5" s="201"/>
      <c r="W5" s="201"/>
      <c r="X5" s="201"/>
      <c r="Y5" s="42"/>
      <c r="Z5" s="201" t="s">
        <v>152</v>
      </c>
      <c r="AA5" s="201"/>
      <c r="AB5" s="201"/>
      <c r="AC5" s="201"/>
      <c r="AD5" s="201"/>
      <c r="AE5" s="201"/>
      <c r="AF5" s="47"/>
    </row>
    <row r="6" spans="1:32" ht="36" customHeight="1" x14ac:dyDescent="0.2">
      <c r="A6" s="42"/>
      <c r="B6" s="197"/>
      <c r="C6" s="197"/>
      <c r="D6" s="102" t="s">
        <v>25</v>
      </c>
      <c r="E6" s="111" t="s">
        <v>76</v>
      </c>
      <c r="F6" s="111" t="s">
        <v>77</v>
      </c>
      <c r="G6" s="111" t="s">
        <v>78</v>
      </c>
      <c r="H6" s="111" t="s">
        <v>79</v>
      </c>
      <c r="I6" s="111" t="s">
        <v>51</v>
      </c>
      <c r="J6" s="111" t="s">
        <v>52</v>
      </c>
      <c r="K6" s="42"/>
      <c r="L6" s="111" t="s">
        <v>76</v>
      </c>
      <c r="M6" s="111" t="s">
        <v>77</v>
      </c>
      <c r="N6" s="111" t="s">
        <v>78</v>
      </c>
      <c r="O6" s="111" t="s">
        <v>79</v>
      </c>
      <c r="P6" s="111" t="s">
        <v>51</v>
      </c>
      <c r="Q6" s="111" t="s">
        <v>52</v>
      </c>
      <c r="R6" s="42"/>
      <c r="S6" s="111" t="s">
        <v>76</v>
      </c>
      <c r="T6" s="111" t="s">
        <v>77</v>
      </c>
      <c r="U6" s="111" t="s">
        <v>78</v>
      </c>
      <c r="V6" s="111" t="s">
        <v>79</v>
      </c>
      <c r="W6" s="111" t="s">
        <v>51</v>
      </c>
      <c r="X6" s="111" t="s">
        <v>52</v>
      </c>
      <c r="Y6" s="42"/>
      <c r="Z6" s="111" t="s">
        <v>76</v>
      </c>
      <c r="AA6" s="111" t="s">
        <v>77</v>
      </c>
      <c r="AB6" s="111" t="s">
        <v>78</v>
      </c>
      <c r="AC6" s="111" t="s">
        <v>79</v>
      </c>
      <c r="AD6" s="111" t="s">
        <v>51</v>
      </c>
      <c r="AE6" s="111" t="s">
        <v>52</v>
      </c>
      <c r="AF6" s="47"/>
    </row>
    <row r="7" spans="1:32" ht="12.75" customHeight="1" x14ac:dyDescent="0.2">
      <c r="A7" s="42"/>
      <c r="B7" s="196" t="s">
        <v>97</v>
      </c>
      <c r="C7" s="21" t="s">
        <v>25</v>
      </c>
      <c r="D7" s="3">
        <v>552974.99999999977</v>
      </c>
      <c r="E7" s="3">
        <v>105510.1802614138</v>
      </c>
      <c r="F7" s="3">
        <v>230546.01474529938</v>
      </c>
      <c r="G7" s="3">
        <v>98522.81225504796</v>
      </c>
      <c r="H7" s="3">
        <v>27385.125660966136</v>
      </c>
      <c r="I7" s="3">
        <v>74636.133417141828</v>
      </c>
      <c r="J7" s="3">
        <v>16374.7336601307</v>
      </c>
      <c r="K7" s="42" t="s">
        <v>117</v>
      </c>
      <c r="L7" s="3">
        <v>117484.53389597154</v>
      </c>
      <c r="M7" s="3">
        <v>243759.20186688087</v>
      </c>
      <c r="N7" s="3">
        <v>92475.674752234307</v>
      </c>
      <c r="O7" s="3">
        <v>18083.897820531714</v>
      </c>
      <c r="P7" s="3">
        <v>62936.451425303254</v>
      </c>
      <c r="Q7" s="3">
        <v>18235.24023907807</v>
      </c>
      <c r="R7" s="42" t="s">
        <v>117</v>
      </c>
      <c r="S7" s="3">
        <v>111239.31906241327</v>
      </c>
      <c r="T7" s="3">
        <v>221887.31427122065</v>
      </c>
      <c r="U7" s="3">
        <v>116976.25514994116</v>
      </c>
      <c r="V7" s="3">
        <v>15514.098809523804</v>
      </c>
      <c r="W7" s="3">
        <v>67039.253669696292</v>
      </c>
      <c r="X7" s="3">
        <v>20318.759037204607</v>
      </c>
      <c r="Y7" s="42" t="s">
        <v>117</v>
      </c>
      <c r="Z7" s="3">
        <v>119258.16325386852</v>
      </c>
      <c r="AA7" s="3">
        <v>229242.23022886118</v>
      </c>
      <c r="AB7" s="3">
        <v>83449.03350923238</v>
      </c>
      <c r="AC7" s="3">
        <v>17539.812301587299</v>
      </c>
      <c r="AD7" s="3">
        <v>82498.345716864802</v>
      </c>
      <c r="AE7" s="3">
        <v>20987.414989585559</v>
      </c>
      <c r="AF7" s="47"/>
    </row>
    <row r="8" spans="1:32" ht="12.75" customHeight="1" x14ac:dyDescent="0.2">
      <c r="A8" s="42"/>
      <c r="B8" s="196"/>
      <c r="C8" s="9" t="s">
        <v>8</v>
      </c>
      <c r="D8" s="3">
        <v>271601.99999999983</v>
      </c>
      <c r="E8" s="5">
        <v>61303.805870445307</v>
      </c>
      <c r="F8" s="5">
        <v>109026.4251478053</v>
      </c>
      <c r="G8" s="5">
        <v>43387.619852515891</v>
      </c>
      <c r="H8" s="5">
        <v>12152.912818906238</v>
      </c>
      <c r="I8" s="5">
        <v>37134.702976993758</v>
      </c>
      <c r="J8" s="5">
        <v>8596.5333333333183</v>
      </c>
      <c r="K8" s="42" t="s">
        <v>117</v>
      </c>
      <c r="L8" s="5">
        <v>67002.022641539719</v>
      </c>
      <c r="M8" s="5">
        <v>106930.10779673533</v>
      </c>
      <c r="N8" s="5">
        <v>44290.50463819805</v>
      </c>
      <c r="O8" s="5">
        <v>10605.314557226391</v>
      </c>
      <c r="P8" s="5">
        <v>32612.510454019655</v>
      </c>
      <c r="Q8" s="5">
        <v>10161.539912280688</v>
      </c>
      <c r="R8" s="42" t="s">
        <v>117</v>
      </c>
      <c r="S8" s="5">
        <v>56820.778870252521</v>
      </c>
      <c r="T8" s="5">
        <v>99023.610386543165</v>
      </c>
      <c r="U8" s="5">
        <v>63364.281408649797</v>
      </c>
      <c r="V8" s="5">
        <v>7806.5488095238097</v>
      </c>
      <c r="W8" s="5">
        <v>34922.772191697186</v>
      </c>
      <c r="X8" s="5">
        <v>9664.0083333333187</v>
      </c>
      <c r="Y8" s="42" t="s">
        <v>117</v>
      </c>
      <c r="Z8" s="5">
        <v>67646.064094531161</v>
      </c>
      <c r="AA8" s="5">
        <v>113818.45783850641</v>
      </c>
      <c r="AB8" s="5">
        <v>30452.178097487293</v>
      </c>
      <c r="AC8" s="5">
        <v>9154.2551587301514</v>
      </c>
      <c r="AD8" s="5">
        <v>41170.628144078146</v>
      </c>
      <c r="AE8" s="5">
        <v>9360.4166666666515</v>
      </c>
      <c r="AF8" s="47"/>
    </row>
    <row r="9" spans="1:32" ht="12.75" customHeight="1" x14ac:dyDescent="0.2">
      <c r="A9" s="42"/>
      <c r="B9" s="196"/>
      <c r="C9" s="9" t="s">
        <v>9</v>
      </c>
      <c r="D9" s="3">
        <v>281373</v>
      </c>
      <c r="E9" s="5">
        <v>44206.374390968493</v>
      </c>
      <c r="F9" s="5">
        <v>121519.58959749408</v>
      </c>
      <c r="G9" s="5">
        <v>55135.192402532077</v>
      </c>
      <c r="H9" s="5">
        <v>15232.2128420599</v>
      </c>
      <c r="I9" s="5">
        <v>37501.430440148069</v>
      </c>
      <c r="J9" s="5">
        <v>7778.2003267973823</v>
      </c>
      <c r="K9" s="42" t="s">
        <v>117</v>
      </c>
      <c r="L9" s="5">
        <v>50482.511254431818</v>
      </c>
      <c r="M9" s="5">
        <v>136829.09407014554</v>
      </c>
      <c r="N9" s="5">
        <v>48185.170114036249</v>
      </c>
      <c r="O9" s="5">
        <v>7478.5832633053224</v>
      </c>
      <c r="P9" s="5">
        <v>30323.940971283602</v>
      </c>
      <c r="Q9" s="5">
        <v>8073.7003267973823</v>
      </c>
      <c r="R9" s="42" t="s">
        <v>117</v>
      </c>
      <c r="S9" s="5">
        <v>54418.540192160755</v>
      </c>
      <c r="T9" s="5">
        <v>122863.70388467747</v>
      </c>
      <c r="U9" s="5">
        <v>53611.97374129136</v>
      </c>
      <c r="V9" s="5">
        <v>7707.5499999999947</v>
      </c>
      <c r="W9" s="5">
        <v>32116.48147799911</v>
      </c>
      <c r="X9" s="5">
        <v>10654.750703871288</v>
      </c>
      <c r="Y9" s="42" t="s">
        <v>117</v>
      </c>
      <c r="Z9" s="5">
        <v>51612.099159337362</v>
      </c>
      <c r="AA9" s="5">
        <v>115423.77239035477</v>
      </c>
      <c r="AB9" s="5">
        <v>52996.855411745084</v>
      </c>
      <c r="AC9" s="5">
        <v>8385.5571428571457</v>
      </c>
      <c r="AD9" s="5">
        <v>41327.717572786663</v>
      </c>
      <c r="AE9" s="5">
        <v>11626.998322918909</v>
      </c>
      <c r="AF9" s="47"/>
    </row>
    <row r="10" spans="1:32" ht="12.75" customHeight="1" x14ac:dyDescent="0.2">
      <c r="A10" s="42"/>
      <c r="B10" s="144" t="s">
        <v>81</v>
      </c>
      <c r="C10" s="9" t="s">
        <v>10</v>
      </c>
      <c r="D10" s="3">
        <v>100447.99999999985</v>
      </c>
      <c r="E10" s="5">
        <v>19119.166666666642</v>
      </c>
      <c r="F10" s="5">
        <v>41802.166666666613</v>
      </c>
      <c r="G10" s="5">
        <v>16654.549999999974</v>
      </c>
      <c r="H10" s="5" t="s">
        <v>117</v>
      </c>
      <c r="I10" s="5">
        <v>11211.241666666649</v>
      </c>
      <c r="J10" s="5">
        <v>7788.6666666666497</v>
      </c>
      <c r="K10" s="42" t="s">
        <v>117</v>
      </c>
      <c r="L10" s="5">
        <v>20367.058333333312</v>
      </c>
      <c r="M10" s="5">
        <v>48282.944444444394</v>
      </c>
      <c r="N10" s="5">
        <v>11424.488888888867</v>
      </c>
      <c r="O10" s="5" t="s">
        <v>117</v>
      </c>
      <c r="P10" s="5">
        <v>12017.641666666646</v>
      </c>
      <c r="Q10" s="5">
        <v>7511.9166666666497</v>
      </c>
      <c r="R10" s="42" t="s">
        <v>117</v>
      </c>
      <c r="S10" s="5">
        <v>18210.997222222202</v>
      </c>
      <c r="T10" s="5">
        <v>37726.569444444409</v>
      </c>
      <c r="U10" s="5">
        <v>19469.533333333293</v>
      </c>
      <c r="V10" s="5" t="s">
        <v>117</v>
      </c>
      <c r="W10" s="5">
        <v>11745.89166666665</v>
      </c>
      <c r="X10" s="5">
        <v>7976.7499999999827</v>
      </c>
      <c r="Y10" s="42" t="s">
        <v>117</v>
      </c>
      <c r="Z10" s="5">
        <v>18816.158333333315</v>
      </c>
      <c r="AA10" s="5">
        <v>41984.455555555505</v>
      </c>
      <c r="AB10" s="5">
        <v>15897.366666666636</v>
      </c>
      <c r="AC10" s="5" t="s">
        <v>117</v>
      </c>
      <c r="AD10" s="5">
        <v>11108.708333333316</v>
      </c>
      <c r="AE10" s="5">
        <v>7976.7499999999827</v>
      </c>
      <c r="AF10" s="47"/>
    </row>
    <row r="11" spans="1:32" ht="12.75" customHeight="1" x14ac:dyDescent="0.2">
      <c r="A11" s="42"/>
      <c r="B11" s="144"/>
      <c r="C11" s="9" t="s">
        <v>11</v>
      </c>
      <c r="D11" s="3">
        <v>137978</v>
      </c>
      <c r="E11" s="5">
        <v>25448.402215474598</v>
      </c>
      <c r="F11" s="5">
        <v>53972.311912794787</v>
      </c>
      <c r="G11" s="5">
        <v>25285.145895186684</v>
      </c>
      <c r="H11" s="5">
        <v>5006.0333333333365</v>
      </c>
      <c r="I11" s="5">
        <v>26336.106643210605</v>
      </c>
      <c r="J11" s="5" t="s">
        <v>117</v>
      </c>
      <c r="K11" s="42" t="s">
        <v>117</v>
      </c>
      <c r="L11" s="5">
        <v>31674.489806246398</v>
      </c>
      <c r="M11" s="5">
        <v>55812.879967547058</v>
      </c>
      <c r="N11" s="5">
        <v>25469.502964141127</v>
      </c>
      <c r="O11" s="5" t="s">
        <v>117</v>
      </c>
      <c r="P11" s="5">
        <v>19598.004016451396</v>
      </c>
      <c r="Q11" s="5" t="s">
        <v>117</v>
      </c>
      <c r="R11" s="42" t="s">
        <v>117</v>
      </c>
      <c r="S11" s="5">
        <v>36393.700306856896</v>
      </c>
      <c r="T11" s="5">
        <v>50170.476333461847</v>
      </c>
      <c r="U11" s="5">
        <v>26016.253789923536</v>
      </c>
      <c r="V11" s="5">
        <v>2436.5333333333338</v>
      </c>
      <c r="W11" s="5">
        <v>20686.555467193637</v>
      </c>
      <c r="X11" s="5" t="s">
        <v>117</v>
      </c>
      <c r="Y11" s="42" t="s">
        <v>117</v>
      </c>
      <c r="Z11" s="5">
        <v>29942.027474134069</v>
      </c>
      <c r="AA11" s="5">
        <v>54780.62348338795</v>
      </c>
      <c r="AB11" s="5">
        <v>19595.241987982776</v>
      </c>
      <c r="AC11" s="5">
        <v>3203.7833333333338</v>
      </c>
      <c r="AD11" s="5">
        <v>27467.092951931121</v>
      </c>
      <c r="AE11" s="5" t="s">
        <v>117</v>
      </c>
      <c r="AF11" s="47"/>
    </row>
    <row r="12" spans="1:32" ht="12.75" customHeight="1" x14ac:dyDescent="0.2">
      <c r="A12" s="42"/>
      <c r="B12" s="144"/>
      <c r="C12" s="9" t="s">
        <v>12</v>
      </c>
      <c r="D12" s="3">
        <v>147339.99999999991</v>
      </c>
      <c r="E12" s="5">
        <v>28890.43817878027</v>
      </c>
      <c r="F12" s="5">
        <v>67432.066959064294</v>
      </c>
      <c r="G12" s="5">
        <v>22640.308939014187</v>
      </c>
      <c r="H12" s="5">
        <v>11338.660651629072</v>
      </c>
      <c r="I12" s="5">
        <v>15274.830827067661</v>
      </c>
      <c r="J12" s="5" t="s">
        <v>117</v>
      </c>
      <c r="K12" s="42" t="s">
        <v>117</v>
      </c>
      <c r="L12" s="5">
        <v>33021.366290726794</v>
      </c>
      <c r="M12" s="5">
        <v>66184.294862155351</v>
      </c>
      <c r="N12" s="5">
        <v>26245.092272347523</v>
      </c>
      <c r="O12" s="5">
        <v>8345.62130325814</v>
      </c>
      <c r="P12" s="5">
        <v>11484.430827067661</v>
      </c>
      <c r="Q12" s="5" t="s">
        <v>117</v>
      </c>
      <c r="R12" s="42" t="s">
        <v>117</v>
      </c>
      <c r="S12" s="5">
        <v>29651.969924812001</v>
      </c>
      <c r="T12" s="5">
        <v>59199.443149540471</v>
      </c>
      <c r="U12" s="5">
        <v>37019.674352548005</v>
      </c>
      <c r="V12" s="5">
        <v>5199.2619047619064</v>
      </c>
      <c r="W12" s="5">
        <v>13422.689557226387</v>
      </c>
      <c r="X12" s="5" t="s">
        <v>117</v>
      </c>
      <c r="Y12" s="42" t="s">
        <v>117</v>
      </c>
      <c r="Z12" s="5">
        <v>34309.836925647425</v>
      </c>
      <c r="AA12" s="5">
        <v>64143.546992481162</v>
      </c>
      <c r="AB12" s="5">
        <v>19770.448746867165</v>
      </c>
      <c r="AC12" s="5">
        <v>6154.9642857142871</v>
      </c>
      <c r="AD12" s="5">
        <v>19520.660985797818</v>
      </c>
      <c r="AE12" s="5" t="s">
        <v>117</v>
      </c>
      <c r="AF12" s="47"/>
    </row>
    <row r="13" spans="1:32" ht="12.75" customHeight="1" x14ac:dyDescent="0.2">
      <c r="A13" s="42"/>
      <c r="B13" s="144"/>
      <c r="C13" s="9" t="s">
        <v>13</v>
      </c>
      <c r="D13" s="3">
        <v>167208.99999999994</v>
      </c>
      <c r="E13" s="5">
        <v>32052.173200492307</v>
      </c>
      <c r="F13" s="5">
        <v>67339.469206773589</v>
      </c>
      <c r="G13" s="5">
        <v>33942.807420847123</v>
      </c>
      <c r="H13" s="5">
        <v>7168.2233426703988</v>
      </c>
      <c r="I13" s="5">
        <v>21813.954280196918</v>
      </c>
      <c r="J13" s="5" t="s">
        <v>117</v>
      </c>
      <c r="K13" s="42" t="s">
        <v>117</v>
      </c>
      <c r="L13" s="5">
        <v>32421.619465665048</v>
      </c>
      <c r="M13" s="5">
        <v>73479.082592734063</v>
      </c>
      <c r="N13" s="5">
        <v>29336.590626856796</v>
      </c>
      <c r="O13" s="5">
        <v>6710.0848506069069</v>
      </c>
      <c r="P13" s="5">
        <v>19836.374915117554</v>
      </c>
      <c r="Q13" s="5" t="s">
        <v>117</v>
      </c>
      <c r="R13" s="42" t="s">
        <v>117</v>
      </c>
      <c r="S13" s="5">
        <v>26982.651608522192</v>
      </c>
      <c r="T13" s="5">
        <v>74790.825343773875</v>
      </c>
      <c r="U13" s="5">
        <v>34470.793674136316</v>
      </c>
      <c r="V13" s="5" t="s">
        <v>117</v>
      </c>
      <c r="W13" s="5">
        <v>21184.116978609614</v>
      </c>
      <c r="X13" s="5">
        <v>7220.5671568627449</v>
      </c>
      <c r="Y13" s="42" t="s">
        <v>117</v>
      </c>
      <c r="Z13" s="5">
        <v>36190.140520753746</v>
      </c>
      <c r="AA13" s="5">
        <v>68333.604197436522</v>
      </c>
      <c r="AB13" s="5">
        <v>28185.976107715804</v>
      </c>
      <c r="AC13" s="5" t="s">
        <v>117</v>
      </c>
      <c r="AD13" s="5">
        <v>24401.883445802556</v>
      </c>
      <c r="AE13" s="5">
        <v>6580.8921568627447</v>
      </c>
      <c r="AF13" s="47"/>
    </row>
    <row r="14" spans="1:32" ht="12.75" customHeight="1" x14ac:dyDescent="0.2">
      <c r="A14" s="42"/>
      <c r="B14" s="144" t="s">
        <v>82</v>
      </c>
      <c r="C14" s="9" t="s">
        <v>14</v>
      </c>
      <c r="D14" s="3">
        <v>279132.65800187935</v>
      </c>
      <c r="E14" s="5">
        <v>55065.565105877933</v>
      </c>
      <c r="F14" s="5">
        <v>116782.10270378913</v>
      </c>
      <c r="G14" s="5">
        <v>41210.024364129138</v>
      </c>
      <c r="H14" s="5">
        <v>15871.612005503954</v>
      </c>
      <c r="I14" s="5">
        <v>40762.986829115129</v>
      </c>
      <c r="J14" s="5">
        <v>9440.3669934640438</v>
      </c>
      <c r="K14" s="42" t="s">
        <v>117</v>
      </c>
      <c r="L14" s="5">
        <v>66699.669334870472</v>
      </c>
      <c r="M14" s="5">
        <v>124244.9691330857</v>
      </c>
      <c r="N14" s="5">
        <v>37050.17844188834</v>
      </c>
      <c r="O14" s="5">
        <v>9957.0639896309349</v>
      </c>
      <c r="P14" s="5">
        <v>31528.285108939897</v>
      </c>
      <c r="Q14" s="5">
        <v>9652.4919934640438</v>
      </c>
      <c r="R14" s="42" t="s">
        <v>117</v>
      </c>
      <c r="S14" s="5">
        <v>61829.897936824076</v>
      </c>
      <c r="T14" s="5">
        <v>121828.4094565823</v>
      </c>
      <c r="U14" s="5">
        <v>45806.289779596023</v>
      </c>
      <c r="V14" s="5">
        <v>5183.0904761904758</v>
      </c>
      <c r="W14" s="5">
        <v>33899.011692555796</v>
      </c>
      <c r="X14" s="5">
        <v>10585.958660130711</v>
      </c>
      <c r="Y14" s="42" t="s">
        <v>117</v>
      </c>
      <c r="Z14" s="5">
        <v>66122.90921152287</v>
      </c>
      <c r="AA14" s="5">
        <v>110918.99013806114</v>
      </c>
      <c r="AB14" s="5">
        <v>37683.787935172819</v>
      </c>
      <c r="AC14" s="5">
        <v>10827.187301587295</v>
      </c>
      <c r="AD14" s="5">
        <v>41839.702136356915</v>
      </c>
      <c r="AE14" s="5">
        <v>11740.08127917833</v>
      </c>
      <c r="AF14" s="47"/>
    </row>
    <row r="15" spans="1:32" ht="12.75" customHeight="1" x14ac:dyDescent="0.2">
      <c r="A15" s="42"/>
      <c r="B15" s="144"/>
      <c r="C15" s="9" t="s">
        <v>15</v>
      </c>
      <c r="D15" s="3">
        <v>112521.88757161301</v>
      </c>
      <c r="E15" s="5">
        <v>22303.350648586005</v>
      </c>
      <c r="F15" s="5">
        <v>41489.461425528345</v>
      </c>
      <c r="G15" s="5">
        <v>28229.654505513379</v>
      </c>
      <c r="H15" s="5">
        <v>3460.2559523809532</v>
      </c>
      <c r="I15" s="5">
        <v>12439.109484048793</v>
      </c>
      <c r="J15" s="5" t="s">
        <v>117</v>
      </c>
      <c r="K15" s="42" t="s">
        <v>117</v>
      </c>
      <c r="L15" s="5">
        <v>23349.466031594809</v>
      </c>
      <c r="M15" s="5">
        <v>48845.921493496127</v>
      </c>
      <c r="N15" s="5">
        <v>21320.809446693642</v>
      </c>
      <c r="O15" s="5" t="s">
        <v>117</v>
      </c>
      <c r="P15" s="5">
        <v>12786.414806177645</v>
      </c>
      <c r="Q15" s="5" t="s">
        <v>117</v>
      </c>
      <c r="R15" s="42" t="s">
        <v>117</v>
      </c>
      <c r="S15" s="5">
        <v>24322.482150417505</v>
      </c>
      <c r="T15" s="5">
        <v>40343.940315059859</v>
      </c>
      <c r="U15" s="5">
        <v>28360.294297300541</v>
      </c>
      <c r="V15" s="5" t="s">
        <v>117</v>
      </c>
      <c r="W15" s="5">
        <v>12147.364245953549</v>
      </c>
      <c r="X15" s="5">
        <v>5739.8363247863163</v>
      </c>
      <c r="Y15" s="42" t="s">
        <v>117</v>
      </c>
      <c r="Z15" s="5">
        <v>25325.070642481001</v>
      </c>
      <c r="AA15" s="5">
        <v>45027.738479872329</v>
      </c>
      <c r="AB15" s="5">
        <v>18040.604648971581</v>
      </c>
      <c r="AC15" s="5" t="s">
        <v>117</v>
      </c>
      <c r="AD15" s="5">
        <v>15067.764856454165</v>
      </c>
      <c r="AE15" s="5" t="s">
        <v>117</v>
      </c>
      <c r="AF15" s="47"/>
    </row>
    <row r="16" spans="1:32" ht="12.75" customHeight="1" x14ac:dyDescent="0.2">
      <c r="A16" s="42"/>
      <c r="B16" s="144"/>
      <c r="C16" s="9" t="s">
        <v>16</v>
      </c>
      <c r="D16" s="3">
        <v>161320.45442650741</v>
      </c>
      <c r="E16" s="5">
        <v>28141.264506949865</v>
      </c>
      <c r="F16" s="5">
        <v>72274.45061598187</v>
      </c>
      <c r="G16" s="5">
        <v>29083.133385405436</v>
      </c>
      <c r="H16" s="5">
        <v>8053.2577030812308</v>
      </c>
      <c r="I16" s="5">
        <v>21434.037103977895</v>
      </c>
      <c r="J16" s="5" t="s">
        <v>117</v>
      </c>
      <c r="K16" s="42" t="s">
        <v>117</v>
      </c>
      <c r="L16" s="5">
        <v>27435.398529506256</v>
      </c>
      <c r="M16" s="5">
        <v>70668.311240299081</v>
      </c>
      <c r="N16" s="5">
        <v>34104.686863652336</v>
      </c>
      <c r="O16" s="5">
        <v>6230.863592805541</v>
      </c>
      <c r="P16" s="5">
        <v>18621.751510185713</v>
      </c>
      <c r="Q16" s="5" t="s">
        <v>117</v>
      </c>
      <c r="R16" s="42" t="s">
        <v>117</v>
      </c>
      <c r="S16" s="5">
        <v>25086.938975171706</v>
      </c>
      <c r="T16" s="5">
        <v>59714.964499578484</v>
      </c>
      <c r="U16" s="5">
        <v>42809.671073044599</v>
      </c>
      <c r="V16" s="5">
        <v>8723.038095238091</v>
      </c>
      <c r="W16" s="5">
        <v>20992.877731186938</v>
      </c>
      <c r="X16" s="5">
        <v>3992.9640522875807</v>
      </c>
      <c r="Y16" s="42" t="s">
        <v>117</v>
      </c>
      <c r="Z16" s="5">
        <v>27810.183399864658</v>
      </c>
      <c r="AA16" s="5">
        <v>73295.501610927735</v>
      </c>
      <c r="AB16" s="5">
        <v>27724.640925087984</v>
      </c>
      <c r="AC16" s="5" t="s">
        <v>117</v>
      </c>
      <c r="AD16" s="5">
        <v>25590.87872405372</v>
      </c>
      <c r="AE16" s="5">
        <v>3992.9640522875807</v>
      </c>
      <c r="AF16" s="47"/>
    </row>
    <row r="17" spans="1:32" ht="12.75" customHeight="1" x14ac:dyDescent="0.2">
      <c r="A17" s="42"/>
      <c r="B17" s="123" t="s">
        <v>116</v>
      </c>
      <c r="C17" s="9" t="s">
        <v>115</v>
      </c>
      <c r="D17" s="3">
        <v>516433.70254803658</v>
      </c>
      <c r="E17" s="5">
        <v>96878.070920754515</v>
      </c>
      <c r="F17" s="5">
        <v>216874.21825407125</v>
      </c>
      <c r="G17" s="5">
        <v>93421.627977045282</v>
      </c>
      <c r="H17" s="5">
        <v>25863.106430196909</v>
      </c>
      <c r="I17" s="5">
        <v>67298.695305837944</v>
      </c>
      <c r="J17" s="5">
        <v>16097.983660130703</v>
      </c>
      <c r="K17" s="42" t="s">
        <v>117</v>
      </c>
      <c r="L17" s="5">
        <v>103003.96385548575</v>
      </c>
      <c r="M17" s="5">
        <v>230852.52288416767</v>
      </c>
      <c r="N17" s="5">
        <v>89236.320951064728</v>
      </c>
      <c r="O17" s="5">
        <v>17014.647820531711</v>
      </c>
      <c r="P17" s="5">
        <v>58091.006797708629</v>
      </c>
      <c r="Q17" s="5">
        <v>18235.24023907807</v>
      </c>
      <c r="R17" s="42" t="s">
        <v>117</v>
      </c>
      <c r="S17" s="5">
        <v>98888.070450498941</v>
      </c>
      <c r="T17" s="5">
        <v>207440.91683532335</v>
      </c>
      <c r="U17" s="5">
        <v>114393.40991184593</v>
      </c>
      <c r="V17" s="5">
        <v>14166.932142857138</v>
      </c>
      <c r="W17" s="5">
        <v>61691.844939537557</v>
      </c>
      <c r="X17" s="5">
        <v>19852.528267973834</v>
      </c>
      <c r="Y17" s="42" t="s">
        <v>117</v>
      </c>
      <c r="Z17" s="5">
        <v>108603.47398261355</v>
      </c>
      <c r="AA17" s="5">
        <v>216747.06612629705</v>
      </c>
      <c r="AB17" s="5">
        <v>81521.366842565738</v>
      </c>
      <c r="AC17" s="5">
        <v>14422.44563492063</v>
      </c>
      <c r="AD17" s="5">
        <v>75992.880026999104</v>
      </c>
      <c r="AE17" s="5">
        <v>19146.469934640503</v>
      </c>
      <c r="AF17" s="47"/>
    </row>
    <row r="18" spans="1:32" ht="12.75" customHeight="1" x14ac:dyDescent="0.2">
      <c r="A18" s="42"/>
      <c r="B18" s="144" t="s">
        <v>84</v>
      </c>
      <c r="C18" s="9" t="s">
        <v>17</v>
      </c>
      <c r="D18" s="3">
        <v>74806</v>
      </c>
      <c r="E18" s="5">
        <v>15139.865079365083</v>
      </c>
      <c r="F18" s="5">
        <v>35561.422222222216</v>
      </c>
      <c r="G18" s="5">
        <v>11784.558730158731</v>
      </c>
      <c r="H18" s="5">
        <v>2985.0087301587305</v>
      </c>
      <c r="I18" s="5">
        <v>8089.6452380952396</v>
      </c>
      <c r="J18" s="5" t="s">
        <v>117</v>
      </c>
      <c r="K18" s="42" t="s">
        <v>117</v>
      </c>
      <c r="L18" s="5">
        <v>16593.951587301592</v>
      </c>
      <c r="M18" s="5">
        <v>35638.946031746025</v>
      </c>
      <c r="N18" s="5">
        <v>11789.934126984128</v>
      </c>
      <c r="O18" s="5">
        <v>2658.8452380952381</v>
      </c>
      <c r="P18" s="5">
        <v>6878.8230158730175</v>
      </c>
      <c r="Q18" s="5" t="s">
        <v>117</v>
      </c>
      <c r="R18" s="42" t="s">
        <v>117</v>
      </c>
      <c r="S18" s="5">
        <v>12472.71825396826</v>
      </c>
      <c r="T18" s="5">
        <v>36300.3984126984</v>
      </c>
      <c r="U18" s="5">
        <v>13286.665873015874</v>
      </c>
      <c r="V18" s="5">
        <v>2648.416666666667</v>
      </c>
      <c r="W18" s="5">
        <v>8428.8341269841276</v>
      </c>
      <c r="X18" s="5" t="s">
        <v>117</v>
      </c>
      <c r="Y18" s="42" t="s">
        <v>117</v>
      </c>
      <c r="Z18" s="5">
        <v>16377.160317460324</v>
      </c>
      <c r="AA18" s="5">
        <v>31533.037301587316</v>
      </c>
      <c r="AB18" s="5">
        <v>13486.361904761907</v>
      </c>
      <c r="AC18" s="5" t="s">
        <v>117</v>
      </c>
      <c r="AD18" s="5">
        <v>9435.2119047619071</v>
      </c>
      <c r="AE18" s="5">
        <v>2231.9666666666672</v>
      </c>
      <c r="AF18" s="47"/>
    </row>
    <row r="19" spans="1:32" ht="12.75" customHeight="1" x14ac:dyDescent="0.2">
      <c r="A19" s="42"/>
      <c r="B19" s="144"/>
      <c r="C19" s="9" t="s">
        <v>18</v>
      </c>
      <c r="D19" s="3">
        <v>172597.99999999997</v>
      </c>
      <c r="E19" s="5">
        <v>36316.630056055059</v>
      </c>
      <c r="F19" s="5">
        <v>71706.337798312758</v>
      </c>
      <c r="G19" s="5">
        <v>25316.498523698516</v>
      </c>
      <c r="H19" s="5">
        <v>10352.986111111113</v>
      </c>
      <c r="I19" s="5">
        <v>25903.186399711394</v>
      </c>
      <c r="J19" s="5" t="s">
        <v>117</v>
      </c>
      <c r="K19" s="42" t="s">
        <v>117</v>
      </c>
      <c r="L19" s="5">
        <v>37417.636985236983</v>
      </c>
      <c r="M19" s="5">
        <v>74921.397347097343</v>
      </c>
      <c r="N19" s="5">
        <v>27452.042576867578</v>
      </c>
      <c r="O19" s="5">
        <v>5089.9444444444443</v>
      </c>
      <c r="P19" s="5">
        <v>24181.742535242534</v>
      </c>
      <c r="Q19" s="5">
        <v>3535.2361111111113</v>
      </c>
      <c r="R19" s="42" t="s">
        <v>117</v>
      </c>
      <c r="S19" s="5">
        <v>41676.366167166176</v>
      </c>
      <c r="T19" s="5">
        <v>63975.573470973446</v>
      </c>
      <c r="U19" s="5">
        <v>31370.391391941386</v>
      </c>
      <c r="V19" s="5">
        <v>5974.570238095238</v>
      </c>
      <c r="W19" s="5">
        <v>24243.998518148514</v>
      </c>
      <c r="X19" s="5">
        <v>5357.1002136752131</v>
      </c>
      <c r="Y19" s="42" t="s">
        <v>117</v>
      </c>
      <c r="Z19" s="5">
        <v>38100.825049950065</v>
      </c>
      <c r="AA19" s="5">
        <v>66800.550496725496</v>
      </c>
      <c r="AB19" s="5">
        <v>25876.060067710063</v>
      </c>
      <c r="AC19" s="5">
        <v>4715.0071428571418</v>
      </c>
      <c r="AD19" s="5">
        <v>32973.132029082029</v>
      </c>
      <c r="AE19" s="5">
        <v>4132.4252136752129</v>
      </c>
      <c r="AF19" s="47"/>
    </row>
    <row r="20" spans="1:32" ht="12.75" customHeight="1" x14ac:dyDescent="0.2">
      <c r="A20" s="42"/>
      <c r="B20" s="144"/>
      <c r="C20" s="9" t="s">
        <v>19</v>
      </c>
      <c r="D20" s="3">
        <v>305570.99999999983</v>
      </c>
      <c r="E20" s="5">
        <v>54053.685125993667</v>
      </c>
      <c r="F20" s="5">
        <v>123278.25472476441</v>
      </c>
      <c r="G20" s="5">
        <v>61421.755001190708</v>
      </c>
      <c r="H20" s="5">
        <v>14047.130819696295</v>
      </c>
      <c r="I20" s="5">
        <v>40643.30177933519</v>
      </c>
      <c r="J20" s="5">
        <v>12126.87254901959</v>
      </c>
      <c r="K20" s="42" t="s">
        <v>117</v>
      </c>
      <c r="L20" s="5">
        <v>63472.945323432948</v>
      </c>
      <c r="M20" s="5">
        <v>133198.85848803763</v>
      </c>
      <c r="N20" s="5">
        <v>53233.698048382612</v>
      </c>
      <c r="O20" s="5">
        <v>10335.108137992032</v>
      </c>
      <c r="P20" s="5">
        <v>31875.885874187701</v>
      </c>
      <c r="Q20" s="5">
        <v>13454.50412796696</v>
      </c>
      <c r="R20" s="42" t="s">
        <v>117</v>
      </c>
      <c r="S20" s="5">
        <v>57090.234641278854</v>
      </c>
      <c r="T20" s="5">
        <v>121611.34238754888</v>
      </c>
      <c r="U20" s="5">
        <v>72319.197884983878</v>
      </c>
      <c r="V20" s="5" t="s">
        <v>117</v>
      </c>
      <c r="W20" s="5">
        <v>34366.42102456365</v>
      </c>
      <c r="X20" s="5">
        <v>13292.692156862728</v>
      </c>
      <c r="Y20" s="42" t="s">
        <v>117</v>
      </c>
      <c r="Z20" s="5">
        <v>64780.17788645815</v>
      </c>
      <c r="AA20" s="5">
        <v>130908.6424305485</v>
      </c>
      <c r="AB20" s="5">
        <v>44086.611536760422</v>
      </c>
      <c r="AC20" s="5">
        <v>11082.543253968252</v>
      </c>
      <c r="AD20" s="5">
        <v>40090.001783020874</v>
      </c>
      <c r="AE20" s="5">
        <v>14623.023109243681</v>
      </c>
      <c r="AF20" s="47"/>
    </row>
    <row r="21" spans="1:32" ht="12.75" customHeight="1" x14ac:dyDescent="0.2">
      <c r="A21" s="42"/>
      <c r="B21" s="144" t="s">
        <v>83</v>
      </c>
      <c r="C21" s="9" t="s">
        <v>20</v>
      </c>
      <c r="D21" s="3">
        <v>60309.999999999985</v>
      </c>
      <c r="E21" s="5">
        <v>9427.1507936507915</v>
      </c>
      <c r="F21" s="5">
        <v>28054.822222222218</v>
      </c>
      <c r="G21" s="5">
        <v>11556.080158730156</v>
      </c>
      <c r="H21" s="5">
        <v>2436.7158730158731</v>
      </c>
      <c r="I21" s="5">
        <v>8166.2309523809517</v>
      </c>
      <c r="J21" s="5" t="s">
        <v>117</v>
      </c>
      <c r="K21" s="42" t="s">
        <v>117</v>
      </c>
      <c r="L21" s="5">
        <v>10210.851587301588</v>
      </c>
      <c r="M21" s="5">
        <v>28457.791269841266</v>
      </c>
      <c r="N21" s="5">
        <v>10647.360317460318</v>
      </c>
      <c r="O21" s="5" t="s">
        <v>117</v>
      </c>
      <c r="P21" s="5">
        <v>8849.9253968253961</v>
      </c>
      <c r="Q21" s="5" t="s">
        <v>117</v>
      </c>
      <c r="R21" s="42" t="s">
        <v>117</v>
      </c>
      <c r="S21" s="5">
        <v>8068.7634920634928</v>
      </c>
      <c r="T21" s="5">
        <v>30394.791269841262</v>
      </c>
      <c r="U21" s="5">
        <v>9175.8039682539675</v>
      </c>
      <c r="V21" s="5" t="s">
        <v>117</v>
      </c>
      <c r="W21" s="5">
        <v>9738.4531746031716</v>
      </c>
      <c r="X21" s="5" t="s">
        <v>117</v>
      </c>
      <c r="Y21" s="42" t="s">
        <v>117</v>
      </c>
      <c r="Z21" s="5">
        <v>12101.441269841269</v>
      </c>
      <c r="AA21" s="5">
        <v>23671.620634920633</v>
      </c>
      <c r="AB21" s="5">
        <v>11962.540476190479</v>
      </c>
      <c r="AC21" s="5" t="s">
        <v>117</v>
      </c>
      <c r="AD21" s="5">
        <v>9373.3976190476151</v>
      </c>
      <c r="AE21" s="5" t="s">
        <v>117</v>
      </c>
      <c r="AF21" s="47"/>
    </row>
    <row r="22" spans="1:32" ht="12.75" customHeight="1" x14ac:dyDescent="0.2">
      <c r="A22" s="42"/>
      <c r="B22" s="144"/>
      <c r="C22" s="9" t="s">
        <v>21</v>
      </c>
      <c r="D22" s="3">
        <v>309550.99999999994</v>
      </c>
      <c r="E22" s="5">
        <v>52117.971603405153</v>
      </c>
      <c r="F22" s="5">
        <v>132356.37877848849</v>
      </c>
      <c r="G22" s="5">
        <v>60005.030977991686</v>
      </c>
      <c r="H22" s="5">
        <v>13896.733200648676</v>
      </c>
      <c r="I22" s="5">
        <v>41081.935112668536</v>
      </c>
      <c r="J22" s="5">
        <v>10092.950326797367</v>
      </c>
      <c r="K22" s="42" t="s">
        <v>117</v>
      </c>
      <c r="L22" s="5">
        <v>61417.506587169242</v>
      </c>
      <c r="M22" s="5">
        <v>141807.56196789106</v>
      </c>
      <c r="N22" s="5">
        <v>53417.014867674421</v>
      </c>
      <c r="O22" s="5">
        <v>9102.2188522777451</v>
      </c>
      <c r="P22" s="5">
        <v>32084.115819242648</v>
      </c>
      <c r="Q22" s="5">
        <v>11722.581905744739</v>
      </c>
      <c r="R22" s="42" t="s">
        <v>117</v>
      </c>
      <c r="S22" s="5">
        <v>52398.054055198292</v>
      </c>
      <c r="T22" s="5">
        <v>130362.38631306775</v>
      </c>
      <c r="U22" s="5">
        <v>74734.782927718945</v>
      </c>
      <c r="V22" s="5" t="s">
        <v>117</v>
      </c>
      <c r="W22" s="5">
        <v>34072.097428715053</v>
      </c>
      <c r="X22" s="5">
        <v>11837.034037204607</v>
      </c>
      <c r="Y22" s="42" t="s">
        <v>117</v>
      </c>
      <c r="Z22" s="5">
        <v>64614.012532367822</v>
      </c>
      <c r="AA22" s="5">
        <v>136340.38354776456</v>
      </c>
      <c r="AB22" s="5">
        <v>48027.691481815353</v>
      </c>
      <c r="AC22" s="5" t="s">
        <v>117</v>
      </c>
      <c r="AD22" s="5">
        <v>40071.537527831628</v>
      </c>
      <c r="AE22" s="5">
        <v>12817.748322918893</v>
      </c>
      <c r="AF22" s="47"/>
    </row>
    <row r="23" spans="1:32" ht="12.75" customHeight="1" x14ac:dyDescent="0.2">
      <c r="A23" s="42"/>
      <c r="B23" s="144"/>
      <c r="C23" s="9" t="s">
        <v>22</v>
      </c>
      <c r="D23" s="3">
        <v>59433.000000000022</v>
      </c>
      <c r="E23" s="5">
        <v>10451.05952380953</v>
      </c>
      <c r="F23" s="5">
        <v>24569.833333333347</v>
      </c>
      <c r="G23" s="5">
        <v>11101.023809523809</v>
      </c>
      <c r="H23" s="5">
        <v>4291.1761904761897</v>
      </c>
      <c r="I23" s="5">
        <v>6143.0738095238103</v>
      </c>
      <c r="J23" s="5" t="s">
        <v>117</v>
      </c>
      <c r="K23" s="42" t="s">
        <v>117</v>
      </c>
      <c r="L23" s="5">
        <v>10429.409523809529</v>
      </c>
      <c r="M23" s="5">
        <v>26437.278571428578</v>
      </c>
      <c r="N23" s="5">
        <v>12223.435714285715</v>
      </c>
      <c r="O23" s="5">
        <v>3050.3738095238091</v>
      </c>
      <c r="P23" s="5">
        <v>4717.6690476190479</v>
      </c>
      <c r="Q23" s="5" t="s">
        <v>117</v>
      </c>
      <c r="R23" s="42" t="s">
        <v>117</v>
      </c>
      <c r="S23" s="5">
        <v>9994.6809523809588</v>
      </c>
      <c r="T23" s="5">
        <v>25153.950000000012</v>
      </c>
      <c r="U23" s="5">
        <v>12170.523809523813</v>
      </c>
      <c r="V23" s="5">
        <v>3167.6285714285709</v>
      </c>
      <c r="W23" s="5">
        <v>5999.6166666666677</v>
      </c>
      <c r="X23" s="5">
        <v>2946.6</v>
      </c>
      <c r="Y23" s="42" t="s">
        <v>117</v>
      </c>
      <c r="Z23" s="5">
        <v>10085.621428571434</v>
      </c>
      <c r="AA23" s="5">
        <v>23849.52380952382</v>
      </c>
      <c r="AB23" s="5">
        <v>12638.888095238097</v>
      </c>
      <c r="AC23" s="5">
        <v>2459.1285714285709</v>
      </c>
      <c r="AD23" s="5">
        <v>7103.6214285714304</v>
      </c>
      <c r="AE23" s="5">
        <v>3296.2166666666662</v>
      </c>
      <c r="AF23" s="47"/>
    </row>
    <row r="24" spans="1:32" ht="12.75" customHeight="1" x14ac:dyDescent="0.2">
      <c r="A24" s="42"/>
      <c r="B24" s="144"/>
      <c r="C24" s="9" t="s">
        <v>23</v>
      </c>
      <c r="D24" s="3">
        <v>123680.99999999999</v>
      </c>
      <c r="E24" s="5">
        <v>33513.998340548344</v>
      </c>
      <c r="F24" s="5">
        <v>45564.98041125539</v>
      </c>
      <c r="G24" s="5">
        <v>15860.677308802306</v>
      </c>
      <c r="H24" s="5">
        <v>6760.5003968254005</v>
      </c>
      <c r="I24" s="5">
        <v>19244.893542568545</v>
      </c>
      <c r="J24" s="5" t="s">
        <v>117</v>
      </c>
      <c r="K24" s="42" t="s">
        <v>117</v>
      </c>
      <c r="L24" s="5">
        <v>35426.766197691206</v>
      </c>
      <c r="M24" s="5">
        <v>47056.570057720033</v>
      </c>
      <c r="N24" s="5">
        <v>16187.863852813847</v>
      </c>
      <c r="O24" s="5">
        <v>4456.2337301587304</v>
      </c>
      <c r="P24" s="5">
        <v>17284.741161616166</v>
      </c>
      <c r="Q24" s="5" t="s">
        <v>117</v>
      </c>
      <c r="R24" s="42" t="s">
        <v>117</v>
      </c>
      <c r="S24" s="5">
        <v>40777.820562770554</v>
      </c>
      <c r="T24" s="5">
        <v>35976.186688311696</v>
      </c>
      <c r="U24" s="5">
        <v>20895.144444444442</v>
      </c>
      <c r="V24" s="5">
        <v>4377.3035714285725</v>
      </c>
      <c r="W24" s="5">
        <v>17229.086399711399</v>
      </c>
      <c r="X24" s="5">
        <v>4425.458333333333</v>
      </c>
      <c r="Y24" s="42" t="s">
        <v>117</v>
      </c>
      <c r="Z24" s="5">
        <v>32457.088023088025</v>
      </c>
      <c r="AA24" s="5">
        <v>45380.702236652214</v>
      </c>
      <c r="AB24" s="5">
        <v>10819.913455988455</v>
      </c>
      <c r="AC24" s="5">
        <v>5478.7238095238099</v>
      </c>
      <c r="AD24" s="5">
        <v>25949.789141414149</v>
      </c>
      <c r="AE24" s="5">
        <v>3594.7833333333333</v>
      </c>
      <c r="AF24" s="47"/>
    </row>
    <row r="25" spans="1:32" x14ac:dyDescent="0.2">
      <c r="A25" s="42"/>
      <c r="K25" s="42"/>
      <c r="R25" s="42"/>
      <c r="Y25" s="42"/>
    </row>
    <row r="26" spans="1:32" x14ac:dyDescent="0.2">
      <c r="A26" s="42"/>
      <c r="K26" s="42"/>
      <c r="R26" s="42"/>
      <c r="Y26" s="42"/>
    </row>
    <row r="27" spans="1:32" x14ac:dyDescent="0.2">
      <c r="A27" s="42"/>
      <c r="K27" s="42"/>
      <c r="R27" s="42"/>
      <c r="Y27" s="42"/>
    </row>
    <row r="28" spans="1:32" ht="17.100000000000001" customHeight="1" x14ac:dyDescent="0.2">
      <c r="A28" s="42"/>
      <c r="B28" s="197" t="s">
        <v>99</v>
      </c>
      <c r="C28" s="195"/>
      <c r="D28" s="201" t="s">
        <v>149</v>
      </c>
      <c r="E28" s="201"/>
      <c r="F28" s="201"/>
      <c r="G28" s="201"/>
      <c r="H28" s="201"/>
      <c r="I28" s="201"/>
      <c r="J28" s="201"/>
      <c r="K28" s="42"/>
      <c r="L28" s="201" t="s">
        <v>150</v>
      </c>
      <c r="M28" s="201"/>
      <c r="N28" s="201"/>
      <c r="O28" s="201"/>
      <c r="P28" s="201"/>
      <c r="Q28" s="201"/>
      <c r="R28" s="42"/>
      <c r="S28" s="203" t="s">
        <v>151</v>
      </c>
      <c r="T28" s="204"/>
      <c r="U28" s="204"/>
      <c r="V28" s="204"/>
      <c r="W28" s="204"/>
      <c r="X28" s="205"/>
      <c r="Y28" s="42"/>
      <c r="Z28" s="201" t="s">
        <v>152</v>
      </c>
      <c r="AA28" s="201"/>
      <c r="AB28" s="201"/>
      <c r="AC28" s="201"/>
      <c r="AD28" s="201"/>
      <c r="AE28" s="201"/>
    </row>
    <row r="29" spans="1:32" ht="36" customHeight="1" x14ac:dyDescent="0.2">
      <c r="A29" s="42"/>
      <c r="B29" s="195"/>
      <c r="C29" s="195"/>
      <c r="D29" s="22" t="s">
        <v>25</v>
      </c>
      <c r="E29" s="111" t="s">
        <v>76</v>
      </c>
      <c r="F29" s="111" t="s">
        <v>77</v>
      </c>
      <c r="G29" s="111" t="s">
        <v>78</v>
      </c>
      <c r="H29" s="111" t="s">
        <v>79</v>
      </c>
      <c r="I29" s="111" t="s">
        <v>51</v>
      </c>
      <c r="J29" s="111" t="s">
        <v>52</v>
      </c>
      <c r="K29" s="42"/>
      <c r="L29" s="111" t="s">
        <v>76</v>
      </c>
      <c r="M29" s="111" t="s">
        <v>77</v>
      </c>
      <c r="N29" s="111" t="s">
        <v>78</v>
      </c>
      <c r="O29" s="111" t="s">
        <v>79</v>
      </c>
      <c r="P29" s="111" t="s">
        <v>51</v>
      </c>
      <c r="Q29" s="111" t="s">
        <v>52</v>
      </c>
      <c r="R29" s="42"/>
      <c r="S29" s="111" t="s">
        <v>76</v>
      </c>
      <c r="T29" s="111" t="s">
        <v>77</v>
      </c>
      <c r="U29" s="111" t="s">
        <v>78</v>
      </c>
      <c r="V29" s="111" t="s">
        <v>79</v>
      </c>
      <c r="W29" s="111" t="s">
        <v>51</v>
      </c>
      <c r="X29" s="111" t="s">
        <v>52</v>
      </c>
      <c r="Y29" s="42"/>
      <c r="Z29" s="111" t="s">
        <v>76</v>
      </c>
      <c r="AA29" s="111" t="s">
        <v>77</v>
      </c>
      <c r="AB29" s="111" t="s">
        <v>78</v>
      </c>
      <c r="AC29" s="111" t="s">
        <v>79</v>
      </c>
      <c r="AD29" s="111" t="s">
        <v>51</v>
      </c>
      <c r="AE29" s="111" t="s">
        <v>52</v>
      </c>
    </row>
    <row r="30" spans="1:32" ht="12.75" customHeight="1" x14ac:dyDescent="0.2">
      <c r="A30" s="42"/>
      <c r="B30" s="202" t="s">
        <v>97</v>
      </c>
      <c r="C30" s="21" t="s">
        <v>25</v>
      </c>
      <c r="D30" s="17">
        <f t="shared" ref="D30:J32" si="0">D7/D$7*100</f>
        <v>100</v>
      </c>
      <c r="E30" s="17">
        <f t="shared" si="0"/>
        <v>100</v>
      </c>
      <c r="F30" s="17">
        <f t="shared" si="0"/>
        <v>100</v>
      </c>
      <c r="G30" s="17">
        <f t="shared" si="0"/>
        <v>100</v>
      </c>
      <c r="H30" s="17">
        <f t="shared" si="0"/>
        <v>100</v>
      </c>
      <c r="I30" s="17">
        <f t="shared" si="0"/>
        <v>100</v>
      </c>
      <c r="J30" s="17">
        <f t="shared" si="0"/>
        <v>100</v>
      </c>
      <c r="K30" s="42"/>
      <c r="L30" s="17">
        <f t="shared" ref="L30:Q32" si="1">L7/L$7*100</f>
        <v>100</v>
      </c>
      <c r="M30" s="17">
        <f t="shared" si="1"/>
        <v>100</v>
      </c>
      <c r="N30" s="17">
        <f t="shared" si="1"/>
        <v>100</v>
      </c>
      <c r="O30" s="17">
        <f t="shared" si="1"/>
        <v>100</v>
      </c>
      <c r="P30" s="17">
        <f t="shared" si="1"/>
        <v>100</v>
      </c>
      <c r="Q30" s="17">
        <f t="shared" si="1"/>
        <v>100</v>
      </c>
      <c r="R30" s="42"/>
      <c r="S30" s="17">
        <f t="shared" ref="S30:X32" si="2">S7/S$7*100</f>
        <v>100</v>
      </c>
      <c r="T30" s="17">
        <f t="shared" si="2"/>
        <v>100</v>
      </c>
      <c r="U30" s="17">
        <f t="shared" si="2"/>
        <v>100</v>
      </c>
      <c r="V30" s="17">
        <f t="shared" si="2"/>
        <v>100</v>
      </c>
      <c r="W30" s="17">
        <f t="shared" si="2"/>
        <v>100</v>
      </c>
      <c r="X30" s="17">
        <f t="shared" si="2"/>
        <v>100</v>
      </c>
      <c r="Y30" s="42"/>
      <c r="Z30" s="17">
        <f t="shared" ref="Z30:AE32" si="3">Z7/Z$7*100</f>
        <v>100</v>
      </c>
      <c r="AA30" s="17">
        <f t="shared" si="3"/>
        <v>100</v>
      </c>
      <c r="AB30" s="17">
        <f t="shared" si="3"/>
        <v>100</v>
      </c>
      <c r="AC30" s="17">
        <f t="shared" si="3"/>
        <v>100</v>
      </c>
      <c r="AD30" s="17">
        <f t="shared" si="3"/>
        <v>100</v>
      </c>
      <c r="AE30" s="17">
        <f t="shared" si="3"/>
        <v>100</v>
      </c>
    </row>
    <row r="31" spans="1:32" ht="12.75" customHeight="1" x14ac:dyDescent="0.2">
      <c r="A31" s="42"/>
      <c r="B31" s="202"/>
      <c r="C31" s="9" t="s">
        <v>8</v>
      </c>
      <c r="D31" s="17">
        <f t="shared" si="0"/>
        <v>49.116506171165057</v>
      </c>
      <c r="E31" s="18">
        <f t="shared" si="0"/>
        <v>58.102266263367163</v>
      </c>
      <c r="F31" s="18">
        <f t="shared" si="0"/>
        <v>47.290526912058994</v>
      </c>
      <c r="G31" s="18">
        <f t="shared" si="0"/>
        <v>44.038145947557297</v>
      </c>
      <c r="H31" s="18">
        <f t="shared" si="0"/>
        <v>44.377787304546139</v>
      </c>
      <c r="I31" s="18">
        <f t="shared" si="0"/>
        <v>49.754323109756591</v>
      </c>
      <c r="J31" s="18">
        <f t="shared" si="0"/>
        <v>52.49876738004118</v>
      </c>
      <c r="K31" s="42"/>
      <c r="L31" s="18">
        <f t="shared" si="1"/>
        <v>57.030504713809968</v>
      </c>
      <c r="M31" s="18">
        <f t="shared" si="1"/>
        <v>43.867106134984333</v>
      </c>
      <c r="N31" s="18">
        <f t="shared" si="1"/>
        <v>47.894221650032293</v>
      </c>
      <c r="O31" s="18">
        <f t="shared" si="1"/>
        <v>58.645070119703689</v>
      </c>
      <c r="P31" s="18">
        <f t="shared" si="1"/>
        <v>51.818158976958109</v>
      </c>
      <c r="Q31" s="18">
        <f t="shared" si="1"/>
        <v>55.724738358557715</v>
      </c>
      <c r="R31" s="42"/>
      <c r="S31" s="18">
        <f t="shared" si="2"/>
        <v>51.079761499054101</v>
      </c>
      <c r="T31" s="18">
        <f t="shared" si="2"/>
        <v>44.627882721363299</v>
      </c>
      <c r="U31" s="18">
        <f t="shared" si="2"/>
        <v>54.168498835450762</v>
      </c>
      <c r="V31" s="18">
        <f t="shared" si="2"/>
        <v>50.319060780581857</v>
      </c>
      <c r="W31" s="18">
        <f t="shared" si="2"/>
        <v>52.093020551455368</v>
      </c>
      <c r="X31" s="18">
        <f t="shared" si="2"/>
        <v>47.562000787735428</v>
      </c>
      <c r="Y31" s="42"/>
      <c r="Z31" s="18">
        <f t="shared" si="3"/>
        <v>56.722376270822572</v>
      </c>
      <c r="AA31" s="18">
        <f t="shared" si="3"/>
        <v>49.649865003004521</v>
      </c>
      <c r="AB31" s="18">
        <f t="shared" si="3"/>
        <v>36.491948219050634</v>
      </c>
      <c r="AC31" s="18">
        <f t="shared" si="3"/>
        <v>52.191294874356885</v>
      </c>
      <c r="AD31" s="18">
        <f t="shared" si="3"/>
        <v>49.904792376535859</v>
      </c>
      <c r="AE31" s="18">
        <f t="shared" si="3"/>
        <v>44.600140947856168</v>
      </c>
    </row>
    <row r="32" spans="1:32" ht="12.75" customHeight="1" x14ac:dyDescent="0.2">
      <c r="A32" s="42"/>
      <c r="B32" s="202"/>
      <c r="C32" s="9" t="s">
        <v>9</v>
      </c>
      <c r="D32" s="17">
        <f t="shared" si="0"/>
        <v>50.883493828834958</v>
      </c>
      <c r="E32" s="18">
        <f t="shared" si="0"/>
        <v>41.897733736632844</v>
      </c>
      <c r="F32" s="18">
        <f t="shared" si="0"/>
        <v>52.709473087941006</v>
      </c>
      <c r="G32" s="18">
        <f t="shared" si="0"/>
        <v>55.961854052442703</v>
      </c>
      <c r="H32" s="18">
        <f t="shared" si="0"/>
        <v>55.622212695453868</v>
      </c>
      <c r="I32" s="18">
        <f t="shared" si="0"/>
        <v>50.245676890243409</v>
      </c>
      <c r="J32" s="18">
        <f t="shared" si="0"/>
        <v>47.501232619958827</v>
      </c>
      <c r="K32" s="42"/>
      <c r="L32" s="18">
        <f t="shared" si="1"/>
        <v>42.969495286190032</v>
      </c>
      <c r="M32" s="18">
        <f t="shared" si="1"/>
        <v>56.132893865015674</v>
      </c>
      <c r="N32" s="18">
        <f t="shared" si="1"/>
        <v>52.1057783499677</v>
      </c>
      <c r="O32" s="18">
        <f t="shared" si="1"/>
        <v>41.354929880296304</v>
      </c>
      <c r="P32" s="18">
        <f t="shared" si="1"/>
        <v>48.181841023041898</v>
      </c>
      <c r="Q32" s="18">
        <f t="shared" si="1"/>
        <v>44.275261641442292</v>
      </c>
      <c r="R32" s="42"/>
      <c r="S32" s="18">
        <f t="shared" si="2"/>
        <v>48.920238500945906</v>
      </c>
      <c r="T32" s="18">
        <f t="shared" si="2"/>
        <v>55.372117278636694</v>
      </c>
      <c r="U32" s="18">
        <f t="shared" si="2"/>
        <v>45.831501164549223</v>
      </c>
      <c r="V32" s="18">
        <f t="shared" si="2"/>
        <v>49.680939219418143</v>
      </c>
      <c r="W32" s="18">
        <f t="shared" si="2"/>
        <v>47.906979448544639</v>
      </c>
      <c r="X32" s="18">
        <f t="shared" si="2"/>
        <v>52.437999212264572</v>
      </c>
      <c r="Y32" s="42"/>
      <c r="Z32" s="18">
        <f t="shared" si="3"/>
        <v>43.277623729177428</v>
      </c>
      <c r="AA32" s="18">
        <f t="shared" si="3"/>
        <v>50.350134996995479</v>
      </c>
      <c r="AB32" s="18">
        <f t="shared" si="3"/>
        <v>63.508051780949359</v>
      </c>
      <c r="AC32" s="18">
        <f t="shared" si="3"/>
        <v>47.808705125643094</v>
      </c>
      <c r="AD32" s="18">
        <f t="shared" si="3"/>
        <v>50.095207623464141</v>
      </c>
      <c r="AE32" s="18">
        <f t="shared" si="3"/>
        <v>55.399859052143839</v>
      </c>
    </row>
    <row r="33" spans="1:31" ht="12.75" customHeight="1" x14ac:dyDescent="0.2">
      <c r="A33" s="42"/>
      <c r="B33" s="144" t="s">
        <v>81</v>
      </c>
      <c r="C33" s="9" t="s">
        <v>10</v>
      </c>
      <c r="D33" s="17">
        <f t="shared" ref="D33:G47" si="4">D10/D$7*100</f>
        <v>18.165016501650147</v>
      </c>
      <c r="E33" s="18">
        <f t="shared" si="4"/>
        <v>18.120684297284559</v>
      </c>
      <c r="F33" s="18">
        <f t="shared" si="4"/>
        <v>18.131810568423163</v>
      </c>
      <c r="G33" s="18">
        <f t="shared" si="4"/>
        <v>16.904257621966789</v>
      </c>
      <c r="H33" s="18"/>
      <c r="I33" s="18">
        <f>I10/I$7*100</f>
        <v>15.021198383907358</v>
      </c>
      <c r="J33" s="18">
        <f>J10/J$7*100</f>
        <v>47.565150238935139</v>
      </c>
      <c r="K33" s="42"/>
      <c r="L33" s="18">
        <f t="shared" ref="L33:N47" si="5">L10/L$7*100</f>
        <v>17.335948535462236</v>
      </c>
      <c r="M33" s="18">
        <f t="shared" si="5"/>
        <v>19.807639701254089</v>
      </c>
      <c r="N33" s="18">
        <f t="shared" si="5"/>
        <v>12.354047612518599</v>
      </c>
      <c r="O33" s="18"/>
      <c r="P33" s="18">
        <f>P10/P$7*100</f>
        <v>19.094882845325181</v>
      </c>
      <c r="Q33" s="18">
        <f>Q10/Q$7*100</f>
        <v>41.194503434995241</v>
      </c>
      <c r="R33" s="42"/>
      <c r="S33" s="18">
        <f t="shared" ref="S33:U47" si="6">S10/S$7*100</f>
        <v>16.371007460055129</v>
      </c>
      <c r="T33" s="18">
        <f t="shared" si="6"/>
        <v>17.002580597433298</v>
      </c>
      <c r="U33" s="18">
        <f t="shared" si="6"/>
        <v>16.644004638699606</v>
      </c>
      <c r="V33" s="18"/>
      <c r="W33" s="18">
        <f>W10/W$7*100</f>
        <v>17.520916513389135</v>
      </c>
      <c r="X33" s="18">
        <f>X10/X$7*100</f>
        <v>39.258056977762159</v>
      </c>
      <c r="Y33" s="42"/>
      <c r="Z33" s="18">
        <f t="shared" ref="Z33:AB47" si="7">Z10/Z$7*100</f>
        <v>15.777669066794846</v>
      </c>
      <c r="AA33" s="18">
        <f t="shared" si="7"/>
        <v>18.31445083815527</v>
      </c>
      <c r="AB33" s="18">
        <f t="shared" si="7"/>
        <v>19.050390397760367</v>
      </c>
      <c r="AC33" s="18"/>
      <c r="AD33" s="18">
        <f>AD10/AD$7*100</f>
        <v>13.465371016600164</v>
      </c>
      <c r="AE33" s="18">
        <f>AE10/AE$7*100</f>
        <v>38.007301060936904</v>
      </c>
    </row>
    <row r="34" spans="1:31" ht="12.75" customHeight="1" x14ac:dyDescent="0.2">
      <c r="A34" s="42"/>
      <c r="B34" s="144"/>
      <c r="C34" s="9" t="s">
        <v>11</v>
      </c>
      <c r="D34" s="17">
        <f t="shared" si="4"/>
        <v>24.951941769519429</v>
      </c>
      <c r="E34" s="18">
        <f t="shared" si="4"/>
        <v>24.119380852561534</v>
      </c>
      <c r="F34" s="18">
        <f t="shared" si="4"/>
        <v>23.410646231478712</v>
      </c>
      <c r="G34" s="18">
        <f t="shared" si="4"/>
        <v>25.664255126752295</v>
      </c>
      <c r="H34" s="18">
        <f t="shared" ref="H34:I47" si="8">H11/H$7*100</f>
        <v>18.280118175498362</v>
      </c>
      <c r="I34" s="18">
        <f t="shared" si="8"/>
        <v>35.286000811454066</v>
      </c>
      <c r="J34" s="18"/>
      <c r="K34" s="42"/>
      <c r="L34" s="18">
        <f t="shared" si="5"/>
        <v>26.96056132315514</v>
      </c>
      <c r="M34" s="18">
        <f t="shared" si="5"/>
        <v>22.896727401506254</v>
      </c>
      <c r="N34" s="18">
        <f t="shared" si="5"/>
        <v>27.541840632555925</v>
      </c>
      <c r="O34" s="18"/>
      <c r="P34" s="18">
        <f t="shared" ref="P34:P47" si="9">P11/P$7*100</f>
        <v>31.139353383645211</v>
      </c>
      <c r="Q34" s="18"/>
      <c r="R34" s="42"/>
      <c r="S34" s="18">
        <f t="shared" si="6"/>
        <v>32.716579545437</v>
      </c>
      <c r="T34" s="18">
        <f t="shared" si="6"/>
        <v>22.610790751262471</v>
      </c>
      <c r="U34" s="18">
        <f t="shared" si="6"/>
        <v>22.240628028804373</v>
      </c>
      <c r="V34" s="18">
        <f>V11/V$7*100</f>
        <v>15.705284356172807</v>
      </c>
      <c r="W34" s="18">
        <f>W11/W$7*100</f>
        <v>30.857377334653364</v>
      </c>
      <c r="X34" s="18"/>
      <c r="Y34" s="42"/>
      <c r="Z34" s="18">
        <f t="shared" si="7"/>
        <v>25.106899735153188</v>
      </c>
      <c r="AA34" s="18">
        <f t="shared" si="7"/>
        <v>23.896392662337291</v>
      </c>
      <c r="AB34" s="18">
        <f t="shared" si="7"/>
        <v>23.481688359895571</v>
      </c>
      <c r="AC34" s="18">
        <f>AC11/AC$7*100</f>
        <v>18.265778893445749</v>
      </c>
      <c r="AD34" s="18">
        <f>AD11/AD$7*100</f>
        <v>33.294113613136531</v>
      </c>
      <c r="AE34" s="18"/>
    </row>
    <row r="35" spans="1:31" ht="12.75" customHeight="1" x14ac:dyDescent="0.2">
      <c r="A35" s="42"/>
      <c r="B35" s="144"/>
      <c r="C35" s="9" t="s">
        <v>12</v>
      </c>
      <c r="D35" s="17">
        <f t="shared" si="4"/>
        <v>26.644965866449656</v>
      </c>
      <c r="E35" s="18">
        <f t="shared" si="4"/>
        <v>27.381659387938523</v>
      </c>
      <c r="F35" s="18">
        <f t="shared" si="4"/>
        <v>29.248853871345947</v>
      </c>
      <c r="G35" s="18">
        <f t="shared" si="4"/>
        <v>22.979763184596038</v>
      </c>
      <c r="H35" s="18">
        <f t="shared" si="8"/>
        <v>41.404449963108362</v>
      </c>
      <c r="I35" s="18">
        <f t="shared" si="8"/>
        <v>20.465731714284466</v>
      </c>
      <c r="J35" s="18"/>
      <c r="K35" s="42"/>
      <c r="L35" s="18">
        <f t="shared" si="5"/>
        <v>28.106990082597648</v>
      </c>
      <c r="M35" s="18">
        <f t="shared" si="5"/>
        <v>27.151506222234516</v>
      </c>
      <c r="N35" s="18">
        <f t="shared" si="5"/>
        <v>28.38053611683803</v>
      </c>
      <c r="O35" s="18">
        <f>O12/O$7*100</f>
        <v>46.149460620059827</v>
      </c>
      <c r="P35" s="18">
        <f t="shared" si="9"/>
        <v>18.247661835046532</v>
      </c>
      <c r="Q35" s="18"/>
      <c r="R35" s="42"/>
      <c r="S35" s="18">
        <f t="shared" si="6"/>
        <v>26.65601531431086</v>
      </c>
      <c r="T35" s="18">
        <f t="shared" si="6"/>
        <v>26.679958403200516</v>
      </c>
      <c r="U35" s="18">
        <f t="shared" si="6"/>
        <v>31.647170021895359</v>
      </c>
      <c r="V35" s="18">
        <f>V12/V$7*100</f>
        <v>33.513141617804962</v>
      </c>
      <c r="W35" s="18">
        <f>W12/W$7*100</f>
        <v>20.02213452936132</v>
      </c>
      <c r="X35" s="18"/>
      <c r="Y35" s="42"/>
      <c r="Z35" s="18">
        <f t="shared" si="7"/>
        <v>28.769382312731935</v>
      </c>
      <c r="AA35" s="18">
        <f t="shared" si="7"/>
        <v>27.980685290159773</v>
      </c>
      <c r="AB35" s="18">
        <f t="shared" si="7"/>
        <v>23.691644966361249</v>
      </c>
      <c r="AC35" s="18">
        <f>AC12/AC$7*100</f>
        <v>35.091391970923667</v>
      </c>
      <c r="AD35" s="18">
        <f>AD12/AD$7*100</f>
        <v>23.66188172159589</v>
      </c>
      <c r="AE35" s="18"/>
    </row>
    <row r="36" spans="1:31" ht="12.75" customHeight="1" x14ac:dyDescent="0.2">
      <c r="A36" s="42"/>
      <c r="B36" s="144"/>
      <c r="C36" s="9" t="s">
        <v>13</v>
      </c>
      <c r="D36" s="17">
        <f t="shared" si="4"/>
        <v>30.238075862380757</v>
      </c>
      <c r="E36" s="18">
        <f t="shared" si="4"/>
        <v>30.378275462215402</v>
      </c>
      <c r="F36" s="18">
        <f t="shared" si="4"/>
        <v>29.208689328752136</v>
      </c>
      <c r="G36" s="18">
        <f t="shared" si="4"/>
        <v>34.451724066684889</v>
      </c>
      <c r="H36" s="18">
        <f t="shared" si="8"/>
        <v>26.175608727944422</v>
      </c>
      <c r="I36" s="18">
        <f t="shared" si="8"/>
        <v>29.227069090354117</v>
      </c>
      <c r="J36" s="18"/>
      <c r="K36" s="42"/>
      <c r="L36" s="18">
        <f t="shared" si="5"/>
        <v>27.596500058784979</v>
      </c>
      <c r="M36" s="18">
        <f t="shared" si="5"/>
        <v>30.14412667500514</v>
      </c>
      <c r="N36" s="18">
        <f t="shared" si="5"/>
        <v>31.723575638087461</v>
      </c>
      <c r="O36" s="18">
        <f>O13/O$7*100</f>
        <v>37.105301728638132</v>
      </c>
      <c r="P36" s="18">
        <f t="shared" si="9"/>
        <v>31.518101935983079</v>
      </c>
      <c r="Q36" s="18"/>
      <c r="R36" s="42"/>
      <c r="S36" s="18">
        <f t="shared" si="6"/>
        <v>24.256397680197036</v>
      </c>
      <c r="T36" s="18">
        <f t="shared" si="6"/>
        <v>33.706670248103691</v>
      </c>
      <c r="U36" s="18">
        <f t="shared" si="6"/>
        <v>29.468197310600647</v>
      </c>
      <c r="V36" s="18"/>
      <c r="W36" s="18">
        <f t="shared" ref="W36:X40" si="10">W13/W$7*100</f>
        <v>31.599571622596173</v>
      </c>
      <c r="X36" s="18">
        <f t="shared" si="10"/>
        <v>35.536457436409115</v>
      </c>
      <c r="Y36" s="42"/>
      <c r="Z36" s="18">
        <f t="shared" si="7"/>
        <v>30.346048885320059</v>
      </c>
      <c r="AA36" s="18">
        <f t="shared" si="7"/>
        <v>29.808471209347644</v>
      </c>
      <c r="AB36" s="18">
        <f t="shared" si="7"/>
        <v>33.776276275982816</v>
      </c>
      <c r="AC36" s="18"/>
      <c r="AD36" s="18">
        <f>AD13/AD$7*100</f>
        <v>29.578633648667431</v>
      </c>
      <c r="AE36" s="18">
        <f>AE13/AE$7*100</f>
        <v>31.356373141372273</v>
      </c>
    </row>
    <row r="37" spans="1:31" ht="12.75" customHeight="1" x14ac:dyDescent="0.2">
      <c r="A37" s="42"/>
      <c r="B37" s="144" t="s">
        <v>82</v>
      </c>
      <c r="C37" s="9" t="s">
        <v>14</v>
      </c>
      <c r="D37" s="17">
        <f t="shared" si="4"/>
        <v>50.478350377843384</v>
      </c>
      <c r="E37" s="18">
        <f t="shared" si="4"/>
        <v>52.189812366395891</v>
      </c>
      <c r="F37" s="18">
        <f t="shared" si="4"/>
        <v>50.654574460029878</v>
      </c>
      <c r="G37" s="18">
        <f t="shared" si="4"/>
        <v>41.82790099154694</v>
      </c>
      <c r="H37" s="18">
        <f t="shared" si="8"/>
        <v>57.957053774366393</v>
      </c>
      <c r="I37" s="18">
        <f t="shared" si="8"/>
        <v>54.615619757913414</v>
      </c>
      <c r="J37" s="18">
        <f>J14/J$7*100</f>
        <v>57.652033855362831</v>
      </c>
      <c r="K37" s="42"/>
      <c r="L37" s="18">
        <f t="shared" si="5"/>
        <v>56.773148875860294</v>
      </c>
      <c r="M37" s="18">
        <f t="shared" si="5"/>
        <v>50.970370833810421</v>
      </c>
      <c r="N37" s="18">
        <f t="shared" si="5"/>
        <v>40.064783026623083</v>
      </c>
      <c r="O37" s="18">
        <f>O14/O$7*100</f>
        <v>55.060386253267225</v>
      </c>
      <c r="P37" s="18">
        <f t="shared" si="9"/>
        <v>50.095428634643554</v>
      </c>
      <c r="Q37" s="18">
        <f>Q14/Q$7*100</f>
        <v>52.933177007335388</v>
      </c>
      <c r="R37" s="42"/>
      <c r="S37" s="18">
        <f t="shared" si="6"/>
        <v>55.582772762329704</v>
      </c>
      <c r="T37" s="18">
        <f t="shared" si="6"/>
        <v>54.905531601354717</v>
      </c>
      <c r="U37" s="18">
        <f t="shared" si="6"/>
        <v>39.158622167277564</v>
      </c>
      <c r="V37" s="18">
        <f>V14/V$7*100</f>
        <v>33.408904634593902</v>
      </c>
      <c r="W37" s="18">
        <f t="shared" si="10"/>
        <v>50.565914500744427</v>
      </c>
      <c r="X37" s="18">
        <f t="shared" si="10"/>
        <v>52.099435013463768</v>
      </c>
      <c r="Y37" s="42"/>
      <c r="Z37" s="18">
        <f t="shared" si="7"/>
        <v>55.445184973011031</v>
      </c>
      <c r="AA37" s="18">
        <f t="shared" si="7"/>
        <v>48.385059780358326</v>
      </c>
      <c r="AB37" s="18">
        <f t="shared" si="7"/>
        <v>45.157848270350158</v>
      </c>
      <c r="AC37" s="18">
        <f>AC14/AC$7*100</f>
        <v>61.729208473955374</v>
      </c>
      <c r="AD37" s="18">
        <f>AD14/AD$7*100</f>
        <v>50.715807417461697</v>
      </c>
      <c r="AE37" s="18">
        <f>AE14/AE$7*100</f>
        <v>55.938672223349229</v>
      </c>
    </row>
    <row r="38" spans="1:31" ht="12.75" customHeight="1" x14ac:dyDescent="0.2">
      <c r="A38" s="42"/>
      <c r="B38" s="144"/>
      <c r="C38" s="9" t="s">
        <v>15</v>
      </c>
      <c r="D38" s="17">
        <f t="shared" si="4"/>
        <v>20.34845835193509</v>
      </c>
      <c r="E38" s="18">
        <f t="shared" si="4"/>
        <v>21.138576953737402</v>
      </c>
      <c r="F38" s="18">
        <f t="shared" si="4"/>
        <v>17.996173766596968</v>
      </c>
      <c r="G38" s="18">
        <f t="shared" si="4"/>
        <v>28.652911807302772</v>
      </c>
      <c r="H38" s="18">
        <f t="shared" si="8"/>
        <v>12.635530671721874</v>
      </c>
      <c r="I38" s="18">
        <f t="shared" si="8"/>
        <v>16.666336953076776</v>
      </c>
      <c r="J38" s="18"/>
      <c r="K38" s="42"/>
      <c r="L38" s="18">
        <f t="shared" si="5"/>
        <v>19.87450199382835</v>
      </c>
      <c r="M38" s="18">
        <f t="shared" si="5"/>
        <v>20.038595925568927</v>
      </c>
      <c r="N38" s="18">
        <f t="shared" si="5"/>
        <v>23.055586784111039</v>
      </c>
      <c r="O38" s="18"/>
      <c r="P38" s="18">
        <f t="shared" si="9"/>
        <v>20.316389813228234</v>
      </c>
      <c r="Q38" s="18"/>
      <c r="R38" s="42"/>
      <c r="S38" s="18">
        <f t="shared" si="6"/>
        <v>21.865004528453504</v>
      </c>
      <c r="T38" s="18">
        <f t="shared" si="6"/>
        <v>18.182175239520927</v>
      </c>
      <c r="U38" s="18">
        <f t="shared" si="6"/>
        <v>24.244488132183811</v>
      </c>
      <c r="V38" s="18"/>
      <c r="W38" s="18">
        <f t="shared" si="10"/>
        <v>18.119778459652682</v>
      </c>
      <c r="X38" s="18">
        <f t="shared" si="10"/>
        <v>28.248951199610197</v>
      </c>
      <c r="Y38" s="42"/>
      <c r="Z38" s="18">
        <f t="shared" si="7"/>
        <v>21.235502838133392</v>
      </c>
      <c r="AA38" s="18">
        <f t="shared" si="7"/>
        <v>19.641991109107355</v>
      </c>
      <c r="AB38" s="18">
        <f t="shared" si="7"/>
        <v>21.618710116008305</v>
      </c>
      <c r="AC38" s="18"/>
      <c r="AD38" s="18">
        <f t="shared" ref="AD38:AD47" si="11">AD15/AD$7*100</f>
        <v>18.264323636460414</v>
      </c>
      <c r="AE38" s="18"/>
    </row>
    <row r="39" spans="1:31" ht="12.75" customHeight="1" x14ac:dyDescent="0.2">
      <c r="A39" s="42"/>
      <c r="B39" s="144"/>
      <c r="C39" s="9" t="s">
        <v>16</v>
      </c>
      <c r="D39" s="17">
        <f t="shared" si="4"/>
        <v>29.173191270221526</v>
      </c>
      <c r="E39" s="18">
        <f t="shared" si="4"/>
        <v>26.671610679866713</v>
      </c>
      <c r="F39" s="18">
        <f t="shared" si="4"/>
        <v>31.349251773373144</v>
      </c>
      <c r="G39" s="18">
        <f t="shared" si="4"/>
        <v>29.519187201150277</v>
      </c>
      <c r="H39" s="18">
        <f t="shared" si="8"/>
        <v>29.407415553911743</v>
      </c>
      <c r="I39" s="18">
        <f t="shared" si="8"/>
        <v>28.718043289009792</v>
      </c>
      <c r="J39" s="18"/>
      <c r="K39" s="42"/>
      <c r="L39" s="18">
        <f t="shared" si="5"/>
        <v>23.35234913031135</v>
      </c>
      <c r="M39" s="18">
        <f t="shared" si="5"/>
        <v>28.991033240620673</v>
      </c>
      <c r="N39" s="18">
        <f t="shared" si="5"/>
        <v>36.879630189265889</v>
      </c>
      <c r="O39" s="18">
        <f>O16/O$7*100</f>
        <v>34.45531297866146</v>
      </c>
      <c r="P39" s="18">
        <f t="shared" si="9"/>
        <v>29.588181552128219</v>
      </c>
      <c r="Q39" s="18"/>
      <c r="R39" s="42"/>
      <c r="S39" s="18">
        <f t="shared" si="6"/>
        <v>22.552222709216807</v>
      </c>
      <c r="T39" s="18">
        <f t="shared" si="6"/>
        <v>26.912293159124363</v>
      </c>
      <c r="U39" s="18">
        <f t="shared" si="6"/>
        <v>36.596889700538625</v>
      </c>
      <c r="V39" s="18">
        <f>V16/V$7*100</f>
        <v>56.226521452107725</v>
      </c>
      <c r="W39" s="18">
        <f t="shared" si="10"/>
        <v>31.31430703960288</v>
      </c>
      <c r="X39" s="18">
        <f t="shared" si="10"/>
        <v>19.651613786926035</v>
      </c>
      <c r="Y39" s="42"/>
      <c r="Z39" s="18">
        <f t="shared" si="7"/>
        <v>23.319312188855587</v>
      </c>
      <c r="AA39" s="18">
        <f t="shared" si="7"/>
        <v>31.972949110534334</v>
      </c>
      <c r="AB39" s="18">
        <f t="shared" si="7"/>
        <v>33.22344161364154</v>
      </c>
      <c r="AC39" s="18"/>
      <c r="AD39" s="18">
        <f t="shared" si="11"/>
        <v>31.019868946077882</v>
      </c>
      <c r="AE39" s="18">
        <f>AE16/AE$7*100</f>
        <v>19.025516264242079</v>
      </c>
    </row>
    <row r="40" spans="1:31" ht="12.75" customHeight="1" x14ac:dyDescent="0.2">
      <c r="A40" s="42"/>
      <c r="B40" s="123" t="s">
        <v>116</v>
      </c>
      <c r="C40" s="9" t="s">
        <v>115</v>
      </c>
      <c r="D40" s="17">
        <f t="shared" si="4"/>
        <v>93.3918717027057</v>
      </c>
      <c r="E40" s="18">
        <f t="shared" si="4"/>
        <v>91.818695296252713</v>
      </c>
      <c r="F40" s="18">
        <f t="shared" si="4"/>
        <v>94.069818770742003</v>
      </c>
      <c r="G40" s="18">
        <f t="shared" si="4"/>
        <v>94.822331842500446</v>
      </c>
      <c r="H40" s="18">
        <f t="shared" si="8"/>
        <v>94.442168169640112</v>
      </c>
      <c r="I40" s="18">
        <f t="shared" si="8"/>
        <v>90.169053814330255</v>
      </c>
      <c r="J40" s="18">
        <f>J17/J$7*100</f>
        <v>98.309896174532412</v>
      </c>
      <c r="K40" s="42"/>
      <c r="L40" s="18">
        <f t="shared" si="5"/>
        <v>87.674488240888095</v>
      </c>
      <c r="M40" s="18">
        <f t="shared" si="5"/>
        <v>94.705152099340367</v>
      </c>
      <c r="N40" s="18">
        <f t="shared" si="5"/>
        <v>96.49707470656621</v>
      </c>
      <c r="O40" s="18">
        <f>O17/O$7*100</f>
        <v>94.08728134492101</v>
      </c>
      <c r="P40" s="18">
        <f t="shared" si="9"/>
        <v>92.301052064644153</v>
      </c>
      <c r="Q40" s="18">
        <f>Q17/Q$7*100</f>
        <v>100</v>
      </c>
      <c r="R40" s="42"/>
      <c r="S40" s="18">
        <f t="shared" si="6"/>
        <v>88.896688045182671</v>
      </c>
      <c r="T40" s="18">
        <f t="shared" si="6"/>
        <v>93.489308984001241</v>
      </c>
      <c r="U40" s="18">
        <f t="shared" si="6"/>
        <v>97.791991857847975</v>
      </c>
      <c r="V40" s="18">
        <f>V17/V$7*100</f>
        <v>91.316500666866546</v>
      </c>
      <c r="W40" s="18">
        <f t="shared" si="10"/>
        <v>92.023466197124577</v>
      </c>
      <c r="X40" s="18">
        <f t="shared" si="10"/>
        <v>97.705417105557075</v>
      </c>
      <c r="Y40" s="42"/>
      <c r="Z40" s="18">
        <f t="shared" si="7"/>
        <v>91.065861673071382</v>
      </c>
      <c r="AA40" s="18">
        <f t="shared" si="7"/>
        <v>94.54936200450949</v>
      </c>
      <c r="AB40" s="18">
        <f t="shared" si="7"/>
        <v>97.690007198881005</v>
      </c>
      <c r="AC40" s="18">
        <f>AC17/AC$7*100</f>
        <v>82.226909769242198</v>
      </c>
      <c r="AD40" s="18">
        <f t="shared" si="11"/>
        <v>92.114428921771932</v>
      </c>
      <c r="AE40" s="18">
        <f>AE17/AE$7*100</f>
        <v>91.228338240519022</v>
      </c>
    </row>
    <row r="41" spans="1:31" ht="12.75" customHeight="1" x14ac:dyDescent="0.2">
      <c r="A41" s="42"/>
      <c r="B41" s="144" t="s">
        <v>84</v>
      </c>
      <c r="C41" s="9" t="s">
        <v>17</v>
      </c>
      <c r="D41" s="17">
        <f t="shared" si="4"/>
        <v>13.527917175279178</v>
      </c>
      <c r="E41" s="18">
        <f t="shared" si="4"/>
        <v>14.349198382425563</v>
      </c>
      <c r="F41" s="18">
        <f t="shared" si="4"/>
        <v>15.424869634597439</v>
      </c>
      <c r="G41" s="18">
        <f t="shared" si="4"/>
        <v>11.961248832048978</v>
      </c>
      <c r="H41" s="18">
        <f t="shared" si="8"/>
        <v>10.90010966943805</v>
      </c>
      <c r="I41" s="18">
        <f t="shared" si="8"/>
        <v>10.838778575093327</v>
      </c>
      <c r="J41" s="18"/>
      <c r="K41" s="42"/>
      <c r="L41" s="18">
        <f t="shared" si="5"/>
        <v>14.124371129560728</v>
      </c>
      <c r="M41" s="18">
        <f t="shared" si="5"/>
        <v>14.620554120130727</v>
      </c>
      <c r="N41" s="18">
        <f t="shared" si="5"/>
        <v>12.749227468274594</v>
      </c>
      <c r="O41" s="18">
        <f>O18/O$7*100</f>
        <v>14.702832677347327</v>
      </c>
      <c r="P41" s="18">
        <f t="shared" si="9"/>
        <v>10.929791655058938</v>
      </c>
      <c r="Q41" s="18"/>
      <c r="R41" s="42"/>
      <c r="S41" s="18">
        <f t="shared" si="6"/>
        <v>11.212508633723447</v>
      </c>
      <c r="T41" s="18">
        <f t="shared" si="6"/>
        <v>16.359834960338087</v>
      </c>
      <c r="U41" s="18">
        <f t="shared" si="6"/>
        <v>11.358429842009315</v>
      </c>
      <c r="V41" s="18">
        <f>V18/V$7*100</f>
        <v>17.07103131920789</v>
      </c>
      <c r="W41" s="18">
        <f t="shared" ref="W41:W47" si="12">W18/W$7*100</f>
        <v>12.572983238317596</v>
      </c>
      <c r="X41" s="18"/>
      <c r="Y41" s="42"/>
      <c r="Z41" s="18">
        <f t="shared" si="7"/>
        <v>13.732527711832823</v>
      </c>
      <c r="AA41" s="18">
        <f t="shared" si="7"/>
        <v>13.755335249577136</v>
      </c>
      <c r="AB41" s="18">
        <f t="shared" si="7"/>
        <v>16.161196047009753</v>
      </c>
      <c r="AC41" s="18"/>
      <c r="AD41" s="18">
        <f t="shared" si="11"/>
        <v>11.436849821381454</v>
      </c>
      <c r="AE41" s="18">
        <f>AE18/AE$7*100</f>
        <v>10.634785978998465</v>
      </c>
    </row>
    <row r="42" spans="1:31" ht="12.75" customHeight="1" x14ac:dyDescent="0.2">
      <c r="A42" s="42"/>
      <c r="B42" s="144"/>
      <c r="C42" s="9" t="s">
        <v>18</v>
      </c>
      <c r="D42" s="17">
        <f t="shared" si="4"/>
        <v>31.212622632126237</v>
      </c>
      <c r="E42" s="18">
        <f t="shared" si="4"/>
        <v>34.420024651722102</v>
      </c>
      <c r="F42" s="18">
        <f t="shared" si="4"/>
        <v>31.102831197291291</v>
      </c>
      <c r="G42" s="18">
        <f t="shared" si="4"/>
        <v>25.69607783643162</v>
      </c>
      <c r="H42" s="18">
        <f t="shared" si="8"/>
        <v>37.805143709338246</v>
      </c>
      <c r="I42" s="18">
        <f t="shared" si="8"/>
        <v>34.705959719186311</v>
      </c>
      <c r="J42" s="18"/>
      <c r="K42" s="42"/>
      <c r="L42" s="18">
        <f t="shared" si="5"/>
        <v>31.848989602639101</v>
      </c>
      <c r="M42" s="18">
        <f t="shared" si="5"/>
        <v>30.73582321130695</v>
      </c>
      <c r="N42" s="18">
        <f t="shared" si="5"/>
        <v>29.685690480678879</v>
      </c>
      <c r="O42" s="18">
        <f>O19/O$7*100</f>
        <v>28.146279607184745</v>
      </c>
      <c r="P42" s="18">
        <f t="shared" si="9"/>
        <v>38.422475350302953</v>
      </c>
      <c r="Q42" s="18">
        <f>Q19/Q$7*100</f>
        <v>19.386835954785557</v>
      </c>
      <c r="R42" s="42"/>
      <c r="S42" s="18">
        <f t="shared" si="6"/>
        <v>37.465499176404279</v>
      </c>
      <c r="T42" s="18">
        <f t="shared" si="6"/>
        <v>28.832461053980694</v>
      </c>
      <c r="U42" s="18">
        <f t="shared" si="6"/>
        <v>26.817742927169753</v>
      </c>
      <c r="V42" s="18">
        <f>V19/V$7*100</f>
        <v>38.510585187375277</v>
      </c>
      <c r="W42" s="18">
        <f t="shared" si="12"/>
        <v>36.163884874970663</v>
      </c>
      <c r="X42" s="18">
        <f>X19/X$7*100</f>
        <v>26.36529230877786</v>
      </c>
      <c r="Y42" s="42"/>
      <c r="Z42" s="18">
        <f t="shared" si="7"/>
        <v>31.948190388312174</v>
      </c>
      <c r="AA42" s="18">
        <f t="shared" si="7"/>
        <v>29.139722829443766</v>
      </c>
      <c r="AB42" s="18">
        <f t="shared" si="7"/>
        <v>31.008220202870611</v>
      </c>
      <c r="AC42" s="18">
        <f>AC19/AC$7*100</f>
        <v>26.881742300232304</v>
      </c>
      <c r="AD42" s="18">
        <f t="shared" si="11"/>
        <v>39.96823420223015</v>
      </c>
      <c r="AE42" s="18">
        <f>AE19/AE$7*100</f>
        <v>19.690015257838176</v>
      </c>
    </row>
    <row r="43" spans="1:31" ht="12.75" customHeight="1" x14ac:dyDescent="0.2">
      <c r="A43" s="42"/>
      <c r="B43" s="144"/>
      <c r="C43" s="9" t="s">
        <v>19</v>
      </c>
      <c r="D43" s="17">
        <f t="shared" si="4"/>
        <v>55.259460192594588</v>
      </c>
      <c r="E43" s="18">
        <f t="shared" si="4"/>
        <v>51.230776965852343</v>
      </c>
      <c r="F43" s="18">
        <f t="shared" si="4"/>
        <v>53.47229916811127</v>
      </c>
      <c r="G43" s="18">
        <f t="shared" si="4"/>
        <v>62.342673331519393</v>
      </c>
      <c r="H43" s="18">
        <f t="shared" si="8"/>
        <v>51.294746621223709</v>
      </c>
      <c r="I43" s="18">
        <f t="shared" si="8"/>
        <v>54.455261705720361</v>
      </c>
      <c r="J43" s="18">
        <f>J20/J$7*100</f>
        <v>74.05844150336425</v>
      </c>
      <c r="K43" s="42"/>
      <c r="L43" s="18">
        <f t="shared" si="5"/>
        <v>54.026639267800157</v>
      </c>
      <c r="M43" s="18">
        <f t="shared" si="5"/>
        <v>54.643622668562372</v>
      </c>
      <c r="N43" s="18">
        <f t="shared" si="5"/>
        <v>57.565082051046545</v>
      </c>
      <c r="O43" s="18">
        <f>O20/O$7*100</f>
        <v>57.150887715467938</v>
      </c>
      <c r="P43" s="18">
        <f t="shared" si="9"/>
        <v>50.647732994638105</v>
      </c>
      <c r="Q43" s="18">
        <f>Q20/Q$7*100</f>
        <v>73.782982574224576</v>
      </c>
      <c r="R43" s="42"/>
      <c r="S43" s="18">
        <f t="shared" si="6"/>
        <v>51.32199218987229</v>
      </c>
      <c r="T43" s="18">
        <f t="shared" si="6"/>
        <v>54.807703985681258</v>
      </c>
      <c r="U43" s="18">
        <f t="shared" si="6"/>
        <v>61.823827230820918</v>
      </c>
      <c r="V43" s="18"/>
      <c r="W43" s="18">
        <f t="shared" si="12"/>
        <v>51.263131886711747</v>
      </c>
      <c r="X43" s="18">
        <f>X20/X$7*100</f>
        <v>65.420787423696396</v>
      </c>
      <c r="Y43" s="42"/>
      <c r="Z43" s="18">
        <f t="shared" si="7"/>
        <v>54.319281899855021</v>
      </c>
      <c r="AA43" s="18">
        <f t="shared" si="7"/>
        <v>57.104941920979158</v>
      </c>
      <c r="AB43" s="18">
        <f t="shared" si="7"/>
        <v>52.830583750119651</v>
      </c>
      <c r="AC43" s="18">
        <f>AC20/AC$7*100</f>
        <v>63.18507326880183</v>
      </c>
      <c r="AD43" s="18">
        <f t="shared" si="11"/>
        <v>48.594915976388407</v>
      </c>
      <c r="AE43" s="18">
        <f>AE20/AE$7*100</f>
        <v>69.675198763163365</v>
      </c>
    </row>
    <row r="44" spans="1:31" ht="12.75" customHeight="1" x14ac:dyDescent="0.2">
      <c r="A44" s="42"/>
      <c r="B44" s="144" t="s">
        <v>83</v>
      </c>
      <c r="C44" s="9" t="s">
        <v>20</v>
      </c>
      <c r="D44" s="17">
        <f t="shared" si="4"/>
        <v>10.906460509064607</v>
      </c>
      <c r="E44" s="18">
        <f t="shared" si="4"/>
        <v>8.9348257867571856</v>
      </c>
      <c r="F44" s="18">
        <f t="shared" si="4"/>
        <v>12.168860196180956</v>
      </c>
      <c r="G44" s="18">
        <f t="shared" si="4"/>
        <v>11.729344599720418</v>
      </c>
      <c r="H44" s="18">
        <f t="shared" si="8"/>
        <v>8.8979539593243064</v>
      </c>
      <c r="I44" s="18">
        <f t="shared" si="8"/>
        <v>10.941390689064551</v>
      </c>
      <c r="J44" s="18"/>
      <c r="K44" s="42"/>
      <c r="L44" s="18">
        <f t="shared" si="5"/>
        <v>8.69123045280406</v>
      </c>
      <c r="M44" s="18">
        <f t="shared" si="5"/>
        <v>11.674550561329095</v>
      </c>
      <c r="N44" s="18">
        <f t="shared" si="5"/>
        <v>11.513687622163651</v>
      </c>
      <c r="O44" s="18"/>
      <c r="P44" s="18">
        <f t="shared" si="9"/>
        <v>14.061684757249171</v>
      </c>
      <c r="Q44" s="18"/>
      <c r="R44" s="42"/>
      <c r="S44" s="18">
        <f t="shared" si="6"/>
        <v>7.2535175152738356</v>
      </c>
      <c r="T44" s="18">
        <f t="shared" si="6"/>
        <v>13.698300585444304</v>
      </c>
      <c r="U44" s="18">
        <f t="shared" si="6"/>
        <v>7.8441594462844986</v>
      </c>
      <c r="V44" s="18"/>
      <c r="W44" s="18">
        <f t="shared" si="12"/>
        <v>14.526494018839648</v>
      </c>
      <c r="X44" s="18"/>
      <c r="Y44" s="42"/>
      <c r="Z44" s="18">
        <f t="shared" si="7"/>
        <v>10.147264505558883</v>
      </c>
      <c r="AA44" s="18">
        <f t="shared" si="7"/>
        <v>10.326029637422545</v>
      </c>
      <c r="AB44" s="18">
        <f t="shared" si="7"/>
        <v>14.335145624984385</v>
      </c>
      <c r="AC44" s="18"/>
      <c r="AD44" s="18">
        <f t="shared" si="11"/>
        <v>11.361921912006837</v>
      </c>
      <c r="AE44" s="18"/>
    </row>
    <row r="45" spans="1:31" ht="12.75" customHeight="1" x14ac:dyDescent="0.2">
      <c r="A45" s="42"/>
      <c r="B45" s="144"/>
      <c r="C45" s="9" t="s">
        <v>21</v>
      </c>
      <c r="D45" s="17">
        <f t="shared" si="4"/>
        <v>55.979203399792041</v>
      </c>
      <c r="E45" s="18">
        <f t="shared" si="4"/>
        <v>49.396154450951357</v>
      </c>
      <c r="F45" s="18">
        <f t="shared" si="4"/>
        <v>57.409961705350675</v>
      </c>
      <c r="G45" s="18">
        <f t="shared" si="4"/>
        <v>60.904707858577432</v>
      </c>
      <c r="H45" s="18">
        <f t="shared" si="8"/>
        <v>50.745552066086098</v>
      </c>
      <c r="I45" s="18">
        <f t="shared" si="8"/>
        <v>55.042957387759273</v>
      </c>
      <c r="J45" s="18">
        <f>J22/J$7*100</f>
        <v>61.637340406774022</v>
      </c>
      <c r="K45" s="42"/>
      <c r="L45" s="18">
        <f t="shared" si="5"/>
        <v>52.277099419360425</v>
      </c>
      <c r="M45" s="18">
        <f t="shared" si="5"/>
        <v>58.175265131255827</v>
      </c>
      <c r="N45" s="18">
        <f t="shared" si="5"/>
        <v>57.763314526541279</v>
      </c>
      <c r="O45" s="18">
        <f>O22/O$7*100</f>
        <v>50.333279598292471</v>
      </c>
      <c r="P45" s="18">
        <f t="shared" si="9"/>
        <v>50.97859045536115</v>
      </c>
      <c r="Q45" s="18">
        <f>Q22/Q$7*100</f>
        <v>64.28531651929255</v>
      </c>
      <c r="R45" s="42"/>
      <c r="S45" s="18">
        <f t="shared" si="6"/>
        <v>47.103896802711645</v>
      </c>
      <c r="T45" s="18">
        <f t="shared" si="6"/>
        <v>58.751617568240619</v>
      </c>
      <c r="U45" s="18">
        <f t="shared" si="6"/>
        <v>63.888848922307574</v>
      </c>
      <c r="V45" s="18"/>
      <c r="W45" s="18">
        <f t="shared" si="12"/>
        <v>50.824100155692278</v>
      </c>
      <c r="X45" s="18">
        <f>X22/X$7*100</f>
        <v>58.256678055635383</v>
      </c>
      <c r="Y45" s="42"/>
      <c r="Z45" s="18">
        <f t="shared" si="7"/>
        <v>54.179949421845429</v>
      </c>
      <c r="AA45" s="18">
        <f t="shared" si="7"/>
        <v>59.474374949000804</v>
      </c>
      <c r="AB45" s="18">
        <f t="shared" si="7"/>
        <v>57.553322623564974</v>
      </c>
      <c r="AC45" s="18"/>
      <c r="AD45" s="18">
        <f t="shared" si="11"/>
        <v>48.572534612218249</v>
      </c>
      <c r="AE45" s="18">
        <f>AE22/AE$7*100</f>
        <v>61.073497280533864</v>
      </c>
    </row>
    <row r="46" spans="1:31" ht="12.75" customHeight="1" x14ac:dyDescent="0.2">
      <c r="A46" s="42"/>
      <c r="B46" s="144"/>
      <c r="C46" s="9" t="s">
        <v>22</v>
      </c>
      <c r="D46" s="17">
        <f t="shared" si="4"/>
        <v>10.747863827478648</v>
      </c>
      <c r="E46" s="18">
        <f t="shared" si="4"/>
        <v>9.905261746227529</v>
      </c>
      <c r="F46" s="18">
        <f t="shared" si="4"/>
        <v>10.657236196634061</v>
      </c>
      <c r="G46" s="18">
        <f t="shared" si="4"/>
        <v>11.267465427992827</v>
      </c>
      <c r="H46" s="18">
        <f t="shared" si="8"/>
        <v>15.669733429752677</v>
      </c>
      <c r="I46" s="18">
        <f t="shared" si="8"/>
        <v>8.230696752724489</v>
      </c>
      <c r="J46" s="18"/>
      <c r="K46" s="42"/>
      <c r="L46" s="18">
        <f t="shared" si="5"/>
        <v>8.8772616939046678</v>
      </c>
      <c r="M46" s="18">
        <f t="shared" si="5"/>
        <v>10.84565356669744</v>
      </c>
      <c r="N46" s="18">
        <f t="shared" si="5"/>
        <v>13.218001108978536</v>
      </c>
      <c r="O46" s="18">
        <f>O23/O$7*100</f>
        <v>16.867900050068521</v>
      </c>
      <c r="P46" s="18">
        <f t="shared" si="9"/>
        <v>7.4959247634389738</v>
      </c>
      <c r="Q46" s="18"/>
      <c r="R46" s="42"/>
      <c r="S46" s="18">
        <f t="shared" si="6"/>
        <v>8.9848454994346216</v>
      </c>
      <c r="T46" s="18">
        <f t="shared" si="6"/>
        <v>11.336362370519955</v>
      </c>
      <c r="U46" s="18">
        <f t="shared" si="6"/>
        <v>10.404268621801521</v>
      </c>
      <c r="V46" s="18">
        <f>V23/V$7*100</f>
        <v>20.41774137395609</v>
      </c>
      <c r="W46" s="18">
        <f t="shared" si="12"/>
        <v>8.949408500618004</v>
      </c>
      <c r="X46" s="18">
        <f>X23/X$7*100</f>
        <v>14.501869895718711</v>
      </c>
      <c r="Y46" s="42"/>
      <c r="Z46" s="18">
        <f t="shared" si="7"/>
        <v>8.4569652536924131</v>
      </c>
      <c r="AA46" s="18">
        <f t="shared" si="7"/>
        <v>10.40363452480546</v>
      </c>
      <c r="AB46" s="18">
        <f t="shared" si="7"/>
        <v>15.145637479240301</v>
      </c>
      <c r="AC46" s="18">
        <f>AC23/AC$7*100</f>
        <v>14.020267316121892</v>
      </c>
      <c r="AD46" s="18">
        <f t="shared" si="11"/>
        <v>8.6106228759436387</v>
      </c>
      <c r="AE46" s="18">
        <f>AE23/AE$7*100</f>
        <v>15.70568203993834</v>
      </c>
    </row>
    <row r="47" spans="1:31" ht="12.75" customHeight="1" x14ac:dyDescent="0.2">
      <c r="A47" s="42"/>
      <c r="B47" s="144"/>
      <c r="C47" s="9" t="s">
        <v>23</v>
      </c>
      <c r="D47" s="17">
        <f t="shared" si="4"/>
        <v>22.366472263664729</v>
      </c>
      <c r="E47" s="18">
        <f t="shared" si="4"/>
        <v>31.763758016063942</v>
      </c>
      <c r="F47" s="18">
        <f t="shared" si="4"/>
        <v>19.763941901834336</v>
      </c>
      <c r="G47" s="18">
        <f t="shared" si="4"/>
        <v>16.098482113709316</v>
      </c>
      <c r="H47" s="18">
        <f t="shared" si="8"/>
        <v>24.686760544836925</v>
      </c>
      <c r="I47" s="18">
        <f t="shared" si="8"/>
        <v>25.784955170451706</v>
      </c>
      <c r="J47" s="18"/>
      <c r="K47" s="42"/>
      <c r="L47" s="18">
        <f t="shared" si="5"/>
        <v>30.154408433930861</v>
      </c>
      <c r="M47" s="18">
        <f t="shared" si="5"/>
        <v>19.304530740717659</v>
      </c>
      <c r="N47" s="18">
        <f t="shared" si="5"/>
        <v>17.504996742316532</v>
      </c>
      <c r="O47" s="18">
        <f>O24/O$7*100</f>
        <v>24.641997949685969</v>
      </c>
      <c r="P47" s="18">
        <f t="shared" si="9"/>
        <v>27.463800023950718</v>
      </c>
      <c r="Q47" s="18"/>
      <c r="R47" s="42"/>
      <c r="S47" s="18">
        <f t="shared" si="6"/>
        <v>36.657740182579914</v>
      </c>
      <c r="T47" s="18">
        <f t="shared" si="6"/>
        <v>16.213719475795152</v>
      </c>
      <c r="U47" s="18">
        <f t="shared" si="6"/>
        <v>17.862723009606409</v>
      </c>
      <c r="V47" s="18">
        <f>V24/V$7*100</f>
        <v>28.215003817955775</v>
      </c>
      <c r="W47" s="18">
        <f t="shared" si="12"/>
        <v>25.69999732485007</v>
      </c>
      <c r="X47" s="18">
        <f>X24/X$7*100</f>
        <v>21.780160516841161</v>
      </c>
      <c r="Y47" s="42"/>
      <c r="Z47" s="18">
        <f t="shared" si="7"/>
        <v>27.215820818903293</v>
      </c>
      <c r="AA47" s="18">
        <f t="shared" si="7"/>
        <v>19.795960888771212</v>
      </c>
      <c r="AB47" s="18">
        <f t="shared" si="7"/>
        <v>12.965894272210349</v>
      </c>
      <c r="AC47" s="18">
        <f>AC24/AC$7*100</f>
        <v>31.235931806567862</v>
      </c>
      <c r="AD47" s="18">
        <f t="shared" si="11"/>
        <v>31.454920599831297</v>
      </c>
      <c r="AE47" s="18">
        <f>AE24/AE$7*100</f>
        <v>17.128280615393308</v>
      </c>
    </row>
    <row r="48" spans="1:31" x14ac:dyDescent="0.2">
      <c r="A48" s="42"/>
      <c r="K48" s="42"/>
      <c r="R48" s="42"/>
      <c r="Y48" s="42"/>
    </row>
    <row r="49" spans="1:31" x14ac:dyDescent="0.2">
      <c r="A49" s="42"/>
      <c r="K49" s="42"/>
      <c r="R49" s="42"/>
      <c r="Y49" s="42"/>
    </row>
    <row r="50" spans="1:31" x14ac:dyDescent="0.2">
      <c r="A50" s="42"/>
      <c r="K50" s="42"/>
      <c r="R50" s="42"/>
      <c r="Y50" s="42"/>
    </row>
    <row r="51" spans="1:31" ht="17.100000000000001" customHeight="1" x14ac:dyDescent="0.2">
      <c r="A51" s="42"/>
      <c r="B51" s="197" t="s">
        <v>100</v>
      </c>
      <c r="C51" s="195"/>
      <c r="D51" s="201" t="s">
        <v>149</v>
      </c>
      <c r="E51" s="201"/>
      <c r="F51" s="201"/>
      <c r="G51" s="201"/>
      <c r="H51" s="201"/>
      <c r="I51" s="201"/>
      <c r="J51" s="201"/>
      <c r="K51" s="42"/>
      <c r="L51" s="201" t="s">
        <v>150</v>
      </c>
      <c r="M51" s="201"/>
      <c r="N51" s="201"/>
      <c r="O51" s="201"/>
      <c r="P51" s="201"/>
      <c r="Q51" s="201"/>
      <c r="R51" s="42"/>
      <c r="S51" s="112" t="s">
        <v>151</v>
      </c>
      <c r="T51" s="112"/>
      <c r="U51" s="112"/>
      <c r="V51" s="112"/>
      <c r="W51" s="112"/>
      <c r="X51" s="112"/>
      <c r="Y51" s="42"/>
      <c r="Z51" s="201" t="s">
        <v>152</v>
      </c>
      <c r="AA51" s="201"/>
      <c r="AB51" s="201"/>
      <c r="AC51" s="201"/>
      <c r="AD51" s="201"/>
      <c r="AE51" s="201"/>
    </row>
    <row r="52" spans="1:31" ht="36" x14ac:dyDescent="0.2">
      <c r="A52" s="42"/>
      <c r="B52" s="195"/>
      <c r="C52" s="195"/>
      <c r="D52" s="102" t="s">
        <v>25</v>
      </c>
      <c r="E52" s="111" t="s">
        <v>76</v>
      </c>
      <c r="F52" s="111" t="s">
        <v>77</v>
      </c>
      <c r="G52" s="111" t="s">
        <v>78</v>
      </c>
      <c r="H52" s="111" t="s">
        <v>79</v>
      </c>
      <c r="I52" s="111" t="s">
        <v>51</v>
      </c>
      <c r="J52" s="111" t="s">
        <v>52</v>
      </c>
      <c r="K52" s="42"/>
      <c r="L52" s="111" t="s">
        <v>76</v>
      </c>
      <c r="M52" s="111" t="s">
        <v>77</v>
      </c>
      <c r="N52" s="111" t="s">
        <v>78</v>
      </c>
      <c r="O52" s="111" t="s">
        <v>79</v>
      </c>
      <c r="P52" s="111" t="s">
        <v>51</v>
      </c>
      <c r="Q52" s="111" t="s">
        <v>52</v>
      </c>
      <c r="R52" s="42"/>
      <c r="S52" s="111" t="s">
        <v>76</v>
      </c>
      <c r="T52" s="111" t="s">
        <v>77</v>
      </c>
      <c r="U52" s="111" t="s">
        <v>78</v>
      </c>
      <c r="V52" s="111" t="s">
        <v>79</v>
      </c>
      <c r="W52" s="111" t="s">
        <v>51</v>
      </c>
      <c r="X52" s="111" t="s">
        <v>52</v>
      </c>
      <c r="Y52" s="42"/>
      <c r="Z52" s="111" t="s">
        <v>76</v>
      </c>
      <c r="AA52" s="111" t="s">
        <v>77</v>
      </c>
      <c r="AB52" s="111" t="s">
        <v>78</v>
      </c>
      <c r="AC52" s="111" t="s">
        <v>79</v>
      </c>
      <c r="AD52" s="111" t="s">
        <v>51</v>
      </c>
      <c r="AE52" s="111" t="s">
        <v>52</v>
      </c>
    </row>
    <row r="53" spans="1:31" ht="12.75" customHeight="1" x14ac:dyDescent="0.2">
      <c r="A53" s="42"/>
      <c r="B53" s="196" t="s">
        <v>97</v>
      </c>
      <c r="C53" s="21" t="s">
        <v>25</v>
      </c>
      <c r="D53" s="17">
        <f t="shared" ref="D53:J55" si="13">D7/$D7*100</f>
        <v>100</v>
      </c>
      <c r="E53" s="17">
        <f t="shared" si="13"/>
        <v>19.08046118927869</v>
      </c>
      <c r="F53" s="17">
        <f t="shared" si="13"/>
        <v>41.691941723459372</v>
      </c>
      <c r="G53" s="17">
        <f t="shared" si="13"/>
        <v>17.816865546371535</v>
      </c>
      <c r="H53" s="17">
        <f t="shared" si="13"/>
        <v>4.9523261740523798</v>
      </c>
      <c r="I53" s="17">
        <f t="shared" si="13"/>
        <v>13.497198502127919</v>
      </c>
      <c r="J53" s="17">
        <f t="shared" si="13"/>
        <v>2.9612068647101055</v>
      </c>
      <c r="K53" s="42"/>
      <c r="L53" s="17">
        <f t="shared" ref="L53:Q55" si="14">L7/$D7*100</f>
        <v>21.245903322206537</v>
      </c>
      <c r="M53" s="17">
        <f t="shared" si="14"/>
        <v>44.081414506420899</v>
      </c>
      <c r="N53" s="17">
        <f t="shared" si="14"/>
        <v>16.723301189427069</v>
      </c>
      <c r="O53" s="17">
        <f t="shared" si="14"/>
        <v>3.2702921145678778</v>
      </c>
      <c r="P53" s="17">
        <f t="shared" si="14"/>
        <v>11.381427989566125</v>
      </c>
      <c r="Q53" s="17">
        <f t="shared" si="14"/>
        <v>3.2976608778114884</v>
      </c>
      <c r="R53" s="42"/>
      <c r="S53" s="17">
        <f t="shared" ref="S53:X55" si="15">S7/$D7*100</f>
        <v>20.116518660412012</v>
      </c>
      <c r="T53" s="17">
        <f t="shared" si="15"/>
        <v>40.126102314068582</v>
      </c>
      <c r="U53" s="17">
        <f t="shared" si="15"/>
        <v>21.153986192855232</v>
      </c>
      <c r="V53" s="17">
        <f t="shared" si="15"/>
        <v>2.8055696567699826</v>
      </c>
      <c r="W53" s="17">
        <f t="shared" si="15"/>
        <v>12.123378754861671</v>
      </c>
      <c r="X53" s="17">
        <f t="shared" si="15"/>
        <v>3.6744444210325273</v>
      </c>
      <c r="Y53" s="42"/>
      <c r="Z53" s="17">
        <f t="shared" ref="Z53:AE55" si="16">Z7/$D7*100</f>
        <v>21.566646458496059</v>
      </c>
      <c r="AA53" s="17">
        <f t="shared" si="16"/>
        <v>41.456165329148924</v>
      </c>
      <c r="AB53" s="17">
        <f t="shared" si="16"/>
        <v>15.090923370718823</v>
      </c>
      <c r="AC53" s="17">
        <f t="shared" si="16"/>
        <v>3.171899688338045</v>
      </c>
      <c r="AD53" s="17">
        <f t="shared" si="16"/>
        <v>14.919000988627849</v>
      </c>
      <c r="AE53" s="17">
        <f t="shared" si="16"/>
        <v>3.7953641646702958</v>
      </c>
    </row>
    <row r="54" spans="1:31" ht="12.75" customHeight="1" x14ac:dyDescent="0.2">
      <c r="A54" s="42"/>
      <c r="B54" s="196"/>
      <c r="C54" s="9" t="s">
        <v>8</v>
      </c>
      <c r="D54" s="17">
        <f t="shared" si="13"/>
        <v>100</v>
      </c>
      <c r="E54" s="18">
        <f t="shared" si="13"/>
        <v>22.571190886092644</v>
      </c>
      <c r="F54" s="18">
        <f t="shared" si="13"/>
        <v>40.141981704039502</v>
      </c>
      <c r="G54" s="18">
        <f t="shared" si="13"/>
        <v>15.974705581150332</v>
      </c>
      <c r="H54" s="18">
        <f t="shared" si="13"/>
        <v>4.4745299441485136</v>
      </c>
      <c r="I54" s="18">
        <f t="shared" si="13"/>
        <v>13.672470370981724</v>
      </c>
      <c r="J54" s="18">
        <f t="shared" si="13"/>
        <v>3.1651215135872794</v>
      </c>
      <c r="K54" s="42"/>
      <c r="L54" s="18">
        <f t="shared" si="14"/>
        <v>24.669193393840899</v>
      </c>
      <c r="M54" s="18">
        <f t="shared" si="14"/>
        <v>39.370147420392854</v>
      </c>
      <c r="N54" s="18">
        <f t="shared" si="14"/>
        <v>16.307134939432729</v>
      </c>
      <c r="O54" s="18">
        <f t="shared" si="14"/>
        <v>3.9047262381081129</v>
      </c>
      <c r="P54" s="18">
        <f t="shared" si="14"/>
        <v>12.007463293355599</v>
      </c>
      <c r="Q54" s="18">
        <f t="shared" si="14"/>
        <v>3.7413347148698075</v>
      </c>
      <c r="R54" s="42"/>
      <c r="S54" s="18">
        <f t="shared" si="15"/>
        <v>20.920603997854418</v>
      </c>
      <c r="T54" s="18">
        <f t="shared" si="15"/>
        <v>36.459087336081183</v>
      </c>
      <c r="U54" s="18">
        <f t="shared" si="15"/>
        <v>23.329828723149991</v>
      </c>
      <c r="V54" s="18">
        <f t="shared" si="15"/>
        <v>2.8742604286874966</v>
      </c>
      <c r="W54" s="18">
        <f t="shared" si="15"/>
        <v>12.858068862415301</v>
      </c>
      <c r="X54" s="18">
        <f t="shared" si="15"/>
        <v>3.558150651811594</v>
      </c>
      <c r="Y54" s="42"/>
      <c r="Z54" s="18">
        <f t="shared" si="16"/>
        <v>24.906320312269866</v>
      </c>
      <c r="AA54" s="18">
        <f t="shared" si="16"/>
        <v>41.90634010003847</v>
      </c>
      <c r="AB54" s="18">
        <f t="shared" si="16"/>
        <v>11.212059593628659</v>
      </c>
      <c r="AC54" s="18">
        <f t="shared" si="16"/>
        <v>3.3704667707638962</v>
      </c>
      <c r="AD54" s="18">
        <f t="shared" si="16"/>
        <v>15.158440712541946</v>
      </c>
      <c r="AE54" s="18">
        <f t="shared" si="16"/>
        <v>3.4463725107571586</v>
      </c>
    </row>
    <row r="55" spans="1:31" ht="12.75" customHeight="1" x14ac:dyDescent="0.2">
      <c r="A55" s="42"/>
      <c r="B55" s="196"/>
      <c r="C55" s="9" t="s">
        <v>9</v>
      </c>
      <c r="D55" s="17">
        <f t="shared" si="13"/>
        <v>100</v>
      </c>
      <c r="E55" s="18">
        <f t="shared" si="13"/>
        <v>15.71095108307069</v>
      </c>
      <c r="F55" s="18">
        <f t="shared" si="13"/>
        <v>43.188077604281176</v>
      </c>
      <c r="G55" s="18">
        <f t="shared" si="13"/>
        <v>19.595054394889374</v>
      </c>
      <c r="H55" s="18">
        <f t="shared" si="13"/>
        <v>5.4135303821119658</v>
      </c>
      <c r="I55" s="18">
        <f t="shared" si="13"/>
        <v>13.328013149857332</v>
      </c>
      <c r="J55" s="18">
        <f t="shared" si="13"/>
        <v>2.7643733857894617</v>
      </c>
      <c r="K55" s="42"/>
      <c r="L55" s="18">
        <f t="shared" si="14"/>
        <v>17.94149092287882</v>
      </c>
      <c r="M55" s="18">
        <f t="shared" si="14"/>
        <v>48.629077441739447</v>
      </c>
      <c r="N55" s="18">
        <f t="shared" si="14"/>
        <v>17.125015589284065</v>
      </c>
      <c r="O55" s="18">
        <f t="shared" si="14"/>
        <v>2.6578894433031319</v>
      </c>
      <c r="P55" s="18">
        <f t="shared" si="14"/>
        <v>10.777132479407619</v>
      </c>
      <c r="Q55" s="18">
        <f t="shared" si="14"/>
        <v>2.8693941233868858</v>
      </c>
      <c r="R55" s="42"/>
      <c r="S55" s="18">
        <f t="shared" si="15"/>
        <v>19.340356108141417</v>
      </c>
      <c r="T55" s="18">
        <f t="shared" si="15"/>
        <v>43.665775992962175</v>
      </c>
      <c r="U55" s="18">
        <f t="shared" si="15"/>
        <v>19.05370228888037</v>
      </c>
      <c r="V55" s="18">
        <f t="shared" si="15"/>
        <v>2.7392642506565998</v>
      </c>
      <c r="W55" s="18">
        <f t="shared" si="15"/>
        <v>11.414201603565058</v>
      </c>
      <c r="X55" s="18">
        <f t="shared" si="15"/>
        <v>3.7866997557943685</v>
      </c>
      <c r="Y55" s="42"/>
      <c r="Z55" s="18">
        <f t="shared" si="16"/>
        <v>18.342946608003384</v>
      </c>
      <c r="AA55" s="18">
        <f t="shared" si="16"/>
        <v>41.021623393273259</v>
      </c>
      <c r="AB55" s="18">
        <f t="shared" si="16"/>
        <v>18.835089156296121</v>
      </c>
      <c r="AC55" s="18">
        <f t="shared" si="16"/>
        <v>2.9802280754930806</v>
      </c>
      <c r="AD55" s="18">
        <f t="shared" si="16"/>
        <v>14.687876083628018</v>
      </c>
      <c r="AE55" s="18">
        <f t="shared" si="16"/>
        <v>4.1322366833061128</v>
      </c>
    </row>
    <row r="56" spans="1:31" ht="12.75" customHeight="1" x14ac:dyDescent="0.2">
      <c r="A56" s="42"/>
      <c r="B56" s="144" t="s">
        <v>81</v>
      </c>
      <c r="C56" s="9" t="s">
        <v>10</v>
      </c>
      <c r="D56" s="17">
        <f t="shared" ref="D56:G70" si="17">D10/$D10*100</f>
        <v>100</v>
      </c>
      <c r="E56" s="18">
        <f t="shared" si="17"/>
        <v>19.033894817882558</v>
      </c>
      <c r="F56" s="18">
        <f t="shared" si="17"/>
        <v>41.61572820431136</v>
      </c>
      <c r="G56" s="18">
        <f t="shared" si="17"/>
        <v>16.580270388658807</v>
      </c>
      <c r="H56" s="18"/>
      <c r="I56" s="18">
        <f>I10/$D10*100</f>
        <v>11.161239314537537</v>
      </c>
      <c r="J56" s="18">
        <f>J10/$D10*100</f>
        <v>7.75392906445789</v>
      </c>
      <c r="K56" s="42"/>
      <c r="L56" s="18">
        <f t="shared" ref="L56:N70" si="18">L10/$D10*100</f>
        <v>20.276220863863234</v>
      </c>
      <c r="M56" s="18">
        <f t="shared" si="18"/>
        <v>48.067601589324291</v>
      </c>
      <c r="N56" s="18">
        <f t="shared" si="18"/>
        <v>11.373535450072559</v>
      </c>
      <c r="O56" s="18"/>
      <c r="P56" s="18">
        <f>P10/$D10*100</f>
        <v>11.964042755123709</v>
      </c>
      <c r="Q56" s="18">
        <f>Q10/$D10*100</f>
        <v>7.4784133747477899</v>
      </c>
      <c r="R56" s="42"/>
      <c r="S56" s="18">
        <f t="shared" ref="S56:U70" si="19">S10/$D10*100</f>
        <v>18.12977582651942</v>
      </c>
      <c r="T56" s="18">
        <f t="shared" si="19"/>
        <v>37.558308223602722</v>
      </c>
      <c r="U56" s="18">
        <f t="shared" si="19"/>
        <v>19.382698842518835</v>
      </c>
      <c r="V56" s="18"/>
      <c r="W56" s="18">
        <f>W10/$D10*100</f>
        <v>11.693504765318043</v>
      </c>
      <c r="X56" s="18">
        <f>X10/$D10*100</f>
        <v>7.9411735425294614</v>
      </c>
      <c r="Y56" s="42"/>
      <c r="Z56" s="18">
        <f t="shared" ref="Z56:AB70" si="20">Z10/$D10*100</f>
        <v>18.732237907507706</v>
      </c>
      <c r="AA56" s="18">
        <f t="shared" si="20"/>
        <v>41.797204081271474</v>
      </c>
      <c r="AB56" s="18">
        <f t="shared" si="20"/>
        <v>15.826464107465215</v>
      </c>
      <c r="AC56" s="18"/>
      <c r="AD56" s="18">
        <f>AD10/$D10*100</f>
        <v>11.059163281830731</v>
      </c>
      <c r="AE56" s="18">
        <f>AE10/$D10*100</f>
        <v>7.9411735425294614</v>
      </c>
    </row>
    <row r="57" spans="1:31" ht="12.75" customHeight="1" x14ac:dyDescent="0.2">
      <c r="A57" s="42"/>
      <c r="B57" s="144"/>
      <c r="C57" s="9" t="s">
        <v>11</v>
      </c>
      <c r="D57" s="17">
        <f t="shared" si="17"/>
        <v>100</v>
      </c>
      <c r="E57" s="18">
        <f t="shared" si="17"/>
        <v>18.443811488407281</v>
      </c>
      <c r="F57" s="18">
        <f t="shared" si="17"/>
        <v>39.116606932115836</v>
      </c>
      <c r="G57" s="18">
        <f t="shared" si="17"/>
        <v>18.325490944343798</v>
      </c>
      <c r="H57" s="18">
        <f t="shared" ref="H57:I70" si="21">H11/$D11*100</f>
        <v>3.6281387854102372</v>
      </c>
      <c r="I57" s="18">
        <f t="shared" si="21"/>
        <v>19.087178132173683</v>
      </c>
      <c r="J57" s="18"/>
      <c r="K57" s="42"/>
      <c r="L57" s="18">
        <f t="shared" si="18"/>
        <v>22.95618852733508</v>
      </c>
      <c r="M57" s="18">
        <f t="shared" si="18"/>
        <v>40.450564559239197</v>
      </c>
      <c r="N57" s="18">
        <f t="shared" si="18"/>
        <v>18.459104323980004</v>
      </c>
      <c r="O57" s="18"/>
      <c r="P57" s="18">
        <f t="shared" ref="P57:P70" si="22">P11/$D11*100</f>
        <v>14.203716546443198</v>
      </c>
      <c r="Q57" s="18"/>
      <c r="R57" s="42"/>
      <c r="S57" s="18">
        <f t="shared" si="19"/>
        <v>26.376451540721636</v>
      </c>
      <c r="T57" s="18">
        <f t="shared" si="19"/>
        <v>36.361214348274252</v>
      </c>
      <c r="U57" s="18">
        <f t="shared" si="19"/>
        <v>18.855363746338934</v>
      </c>
      <c r="V57" s="18">
        <f>V11/$D11*100</f>
        <v>1.7658853826938596</v>
      </c>
      <c r="W57" s="18">
        <f>W11/$D11*100</f>
        <v>14.992647717167692</v>
      </c>
      <c r="X57" s="18"/>
      <c r="Y57" s="42"/>
      <c r="Z57" s="18">
        <f t="shared" si="20"/>
        <v>21.700580870960636</v>
      </c>
      <c r="AA57" s="18">
        <f t="shared" si="20"/>
        <v>39.702433346901643</v>
      </c>
      <c r="AB57" s="18">
        <f t="shared" si="20"/>
        <v>14.201714757412615</v>
      </c>
      <c r="AC57" s="18">
        <f>AC11/$D11*100</f>
        <v>2.3219522919112712</v>
      </c>
      <c r="AD57" s="18">
        <f>AD11/$D11*100</f>
        <v>19.906864102923016</v>
      </c>
      <c r="AE57" s="18"/>
    </row>
    <row r="58" spans="1:31" ht="12.75" customHeight="1" x14ac:dyDescent="0.2">
      <c r="A58" s="42"/>
      <c r="B58" s="144"/>
      <c r="C58" s="9" t="s">
        <v>12</v>
      </c>
      <c r="D58" s="17">
        <f t="shared" si="17"/>
        <v>100</v>
      </c>
      <c r="E58" s="18">
        <f t="shared" si="17"/>
        <v>19.608007451323665</v>
      </c>
      <c r="F58" s="18">
        <f t="shared" si="17"/>
        <v>45.766300365864218</v>
      </c>
      <c r="G58" s="18">
        <f t="shared" si="17"/>
        <v>15.366030228732319</v>
      </c>
      <c r="H58" s="18">
        <f t="shared" si="21"/>
        <v>7.6955753031281926</v>
      </c>
      <c r="I58" s="18">
        <f t="shared" si="21"/>
        <v>10.367063137686758</v>
      </c>
      <c r="J58" s="18"/>
      <c r="K58" s="42"/>
      <c r="L58" s="18">
        <f t="shared" si="18"/>
        <v>22.411677949454877</v>
      </c>
      <c r="M58" s="18">
        <f t="shared" si="18"/>
        <v>44.919434547411015</v>
      </c>
      <c r="N58" s="18">
        <f t="shared" si="18"/>
        <v>17.812605044351525</v>
      </c>
      <c r="O58" s="18">
        <f>O12/$D12*100</f>
        <v>5.6641925500598242</v>
      </c>
      <c r="P58" s="18">
        <f t="shared" si="22"/>
        <v>7.7945098595545463</v>
      </c>
      <c r="Q58" s="18"/>
      <c r="R58" s="42"/>
      <c r="S58" s="18">
        <f t="shared" si="19"/>
        <v>20.124860814993905</v>
      </c>
      <c r="T58" s="18">
        <f t="shared" si="19"/>
        <v>40.178799477087352</v>
      </c>
      <c r="U58" s="18">
        <f t="shared" si="19"/>
        <v>25.125338911733426</v>
      </c>
      <c r="V58" s="18">
        <f>V12/$D12*100</f>
        <v>3.5287511230907489</v>
      </c>
      <c r="W58" s="18">
        <f>W12/$D12*100</f>
        <v>9.1100105587256657</v>
      </c>
      <c r="X58" s="18"/>
      <c r="Y58" s="42"/>
      <c r="Z58" s="18">
        <f t="shared" si="20"/>
        <v>23.286165960124507</v>
      </c>
      <c r="AA58" s="18">
        <f t="shared" si="20"/>
        <v>43.534374231356857</v>
      </c>
      <c r="AB58" s="18">
        <f t="shared" si="20"/>
        <v>13.418249454911887</v>
      </c>
      <c r="AC58" s="18">
        <f>AC12/$D12*100</f>
        <v>4.1773885473831216</v>
      </c>
      <c r="AD58" s="18">
        <f>AD12/$D12*100</f>
        <v>13.248717921676278</v>
      </c>
      <c r="AE58" s="18"/>
    </row>
    <row r="59" spans="1:31" ht="12.75" customHeight="1" x14ac:dyDescent="0.2">
      <c r="A59" s="42"/>
      <c r="B59" s="144"/>
      <c r="C59" s="9" t="s">
        <v>13</v>
      </c>
      <c r="D59" s="17">
        <f t="shared" si="17"/>
        <v>100</v>
      </c>
      <c r="E59" s="18">
        <f t="shared" si="17"/>
        <v>19.168928227841995</v>
      </c>
      <c r="F59" s="18">
        <f t="shared" si="17"/>
        <v>40.27263437181827</v>
      </c>
      <c r="G59" s="18">
        <f t="shared" si="17"/>
        <v>20.299629458251133</v>
      </c>
      <c r="H59" s="18">
        <f t="shared" si="21"/>
        <v>4.2869841591483722</v>
      </c>
      <c r="I59" s="18">
        <f t="shared" si="21"/>
        <v>13.045921140726232</v>
      </c>
      <c r="J59" s="18"/>
      <c r="K59" s="42"/>
      <c r="L59" s="18">
        <f t="shared" si="18"/>
        <v>19.38987701957733</v>
      </c>
      <c r="M59" s="18">
        <f t="shared" si="18"/>
        <v>43.944454301343882</v>
      </c>
      <c r="N59" s="18">
        <f t="shared" si="18"/>
        <v>17.544863390640938</v>
      </c>
      <c r="O59" s="18">
        <f>O13/$D13*100</f>
        <v>4.0129926323385163</v>
      </c>
      <c r="P59" s="18">
        <f t="shared" si="22"/>
        <v>11.86322202460248</v>
      </c>
      <c r="Q59" s="18"/>
      <c r="R59" s="42"/>
      <c r="S59" s="18">
        <f t="shared" si="19"/>
        <v>16.137080903852187</v>
      </c>
      <c r="T59" s="18">
        <f t="shared" si="19"/>
        <v>44.728947212036374</v>
      </c>
      <c r="U59" s="18">
        <f t="shared" si="19"/>
        <v>20.615393713338591</v>
      </c>
      <c r="V59" s="18"/>
      <c r="W59" s="18">
        <f t="shared" ref="W59:X63" si="23">W13/$D13*100</f>
        <v>12.669244465674467</v>
      </c>
      <c r="X59" s="18">
        <f t="shared" si="23"/>
        <v>4.3182885830683446</v>
      </c>
      <c r="Y59" s="42"/>
      <c r="Z59" s="18">
        <f t="shared" si="20"/>
        <v>21.643655856295869</v>
      </c>
      <c r="AA59" s="18">
        <f t="shared" si="20"/>
        <v>40.867180712423703</v>
      </c>
      <c r="AB59" s="18">
        <f t="shared" si="20"/>
        <v>16.856733852672889</v>
      </c>
      <c r="AC59" s="18"/>
      <c r="AD59" s="18">
        <f>AD13/$D13*100</f>
        <v>14.593642355257529</v>
      </c>
      <c r="AE59" s="18">
        <f>AE13/$D13*100</f>
        <v>3.9357284337940821</v>
      </c>
    </row>
    <row r="60" spans="1:31" ht="12.75" customHeight="1" x14ac:dyDescent="0.2">
      <c r="A60" s="42"/>
      <c r="B60" s="144" t="s">
        <v>82</v>
      </c>
      <c r="C60" s="9" t="s">
        <v>14</v>
      </c>
      <c r="D60" s="17">
        <f t="shared" si="17"/>
        <v>100</v>
      </c>
      <c r="E60" s="18">
        <f t="shared" si="17"/>
        <v>19.727381776125668</v>
      </c>
      <c r="F60" s="18">
        <f t="shared" si="17"/>
        <v>41.8374917287546</v>
      </c>
      <c r="G60" s="18">
        <f t="shared" si="17"/>
        <v>14.763598304520741</v>
      </c>
      <c r="H60" s="18">
        <f t="shared" si="21"/>
        <v>5.6860462402063652</v>
      </c>
      <c r="I60" s="18">
        <f t="shared" si="21"/>
        <v>14.603445946063637</v>
      </c>
      <c r="J60" s="18">
        <f>J14/$D14*100</f>
        <v>3.3820360043289823</v>
      </c>
      <c r="K60" s="42"/>
      <c r="L60" s="18">
        <f t="shared" si="18"/>
        <v>23.895329845073661</v>
      </c>
      <c r="M60" s="18">
        <f t="shared" si="18"/>
        <v>44.511083017827744</v>
      </c>
      <c r="N60" s="18">
        <f t="shared" si="18"/>
        <v>13.273322694343737</v>
      </c>
      <c r="O60" s="18">
        <f>O14/$D14*100</f>
        <v>3.5671440457403931</v>
      </c>
      <c r="P60" s="18">
        <f t="shared" si="22"/>
        <v>11.295090060270779</v>
      </c>
      <c r="Q60" s="18">
        <f>Q14/$D14*100</f>
        <v>3.4580303367437053</v>
      </c>
      <c r="R60" s="42"/>
      <c r="S60" s="18">
        <f t="shared" si="19"/>
        <v>22.150721588588816</v>
      </c>
      <c r="T60" s="18">
        <f t="shared" si="19"/>
        <v>43.645344234769567</v>
      </c>
      <c r="U60" s="18">
        <f t="shared" si="19"/>
        <v>16.410222332095451</v>
      </c>
      <c r="V60" s="18">
        <f>V14/$D14*100</f>
        <v>1.8568556303274191</v>
      </c>
      <c r="W60" s="18">
        <f t="shared" si="23"/>
        <v>12.144409018713805</v>
      </c>
      <c r="X60" s="18">
        <f t="shared" si="23"/>
        <v>3.7924471955049555</v>
      </c>
      <c r="Y60" s="42"/>
      <c r="Z60" s="18">
        <f t="shared" si="20"/>
        <v>23.688704032287646</v>
      </c>
      <c r="AA60" s="18">
        <f t="shared" si="20"/>
        <v>39.737016417947899</v>
      </c>
      <c r="AB60" s="18">
        <f t="shared" si="20"/>
        <v>13.500314941621451</v>
      </c>
      <c r="AC60" s="18">
        <f>AC14/$D14*100</f>
        <v>3.8788679830915371</v>
      </c>
      <c r="AD60" s="18">
        <f>AD14/$D14*100</f>
        <v>14.989182002514093</v>
      </c>
      <c r="AE60" s="18">
        <f>AE14/$D14*100</f>
        <v>4.2059146225373913</v>
      </c>
    </row>
    <row r="61" spans="1:31" ht="12.75" customHeight="1" x14ac:dyDescent="0.2">
      <c r="A61" s="42"/>
      <c r="B61" s="144"/>
      <c r="C61" s="9" t="s">
        <v>15</v>
      </c>
      <c r="D61" s="17">
        <f t="shared" si="17"/>
        <v>100</v>
      </c>
      <c r="E61" s="18">
        <f t="shared" si="17"/>
        <v>19.821344211268535</v>
      </c>
      <c r="F61" s="18">
        <f t="shared" si="17"/>
        <v>36.872347523607743</v>
      </c>
      <c r="G61" s="18">
        <f t="shared" si="17"/>
        <v>25.088145173130876</v>
      </c>
      <c r="H61" s="18">
        <f t="shared" si="21"/>
        <v>3.0751847725436714</v>
      </c>
      <c r="I61" s="18">
        <f t="shared" si="21"/>
        <v>11.054835421359327</v>
      </c>
      <c r="J61" s="18"/>
      <c r="K61" s="42"/>
      <c r="L61" s="18">
        <f t="shared" si="18"/>
        <v>20.751043672933733</v>
      </c>
      <c r="M61" s="18">
        <f t="shared" si="18"/>
        <v>43.41015116939699</v>
      </c>
      <c r="N61" s="18">
        <f t="shared" si="18"/>
        <v>18.948144140511598</v>
      </c>
      <c r="O61" s="18"/>
      <c r="P61" s="18">
        <f t="shared" si="22"/>
        <v>11.363491212356267</v>
      </c>
      <c r="Q61" s="18"/>
      <c r="R61" s="42"/>
      <c r="S61" s="18">
        <f t="shared" si="19"/>
        <v>21.615778650120664</v>
      </c>
      <c r="T61" s="18">
        <f t="shared" si="19"/>
        <v>35.854304603078681</v>
      </c>
      <c r="U61" s="18">
        <f t="shared" si="19"/>
        <v>25.20424684419822</v>
      </c>
      <c r="V61" s="18"/>
      <c r="W61" s="18">
        <f t="shared" si="23"/>
        <v>10.795556765098279</v>
      </c>
      <c r="X61" s="18">
        <f t="shared" si="23"/>
        <v>5.1010842856091232</v>
      </c>
      <c r="Y61" s="42"/>
      <c r="Z61" s="18">
        <f t="shared" si="20"/>
        <v>22.506795068082383</v>
      </c>
      <c r="AA61" s="18">
        <f t="shared" si="20"/>
        <v>40.016870896531167</v>
      </c>
      <c r="AB61" s="18">
        <f t="shared" si="20"/>
        <v>16.03297370699535</v>
      </c>
      <c r="AC61" s="18"/>
      <c r="AD61" s="18">
        <f t="shared" ref="AD61:AD70" si="24">AD15/$D15*100</f>
        <v>13.390963466431801</v>
      </c>
      <c r="AE61" s="18"/>
    </row>
    <row r="62" spans="1:31" ht="12.75" customHeight="1" x14ac:dyDescent="0.2">
      <c r="A62" s="42"/>
      <c r="B62" s="144"/>
      <c r="C62" s="9" t="s">
        <v>16</v>
      </c>
      <c r="D62" s="17">
        <f t="shared" si="17"/>
        <v>100</v>
      </c>
      <c r="E62" s="18">
        <f t="shared" si="17"/>
        <v>17.444325090077246</v>
      </c>
      <c r="F62" s="18">
        <f t="shared" si="17"/>
        <v>44.801789626068697</v>
      </c>
      <c r="G62" s="18">
        <f t="shared" si="17"/>
        <v>18.028174721423692</v>
      </c>
      <c r="H62" s="18">
        <f t="shared" si="21"/>
        <v>4.9920871669438824</v>
      </c>
      <c r="I62" s="18">
        <f t="shared" si="21"/>
        <v>13.286620831918484</v>
      </c>
      <c r="J62" s="18"/>
      <c r="K62" s="42"/>
      <c r="L62" s="18">
        <f t="shared" si="18"/>
        <v>17.006769926999539</v>
      </c>
      <c r="M62" s="18">
        <f t="shared" si="18"/>
        <v>43.80616921240658</v>
      </c>
      <c r="N62" s="18">
        <f t="shared" si="18"/>
        <v>21.140956356026987</v>
      </c>
      <c r="O62" s="18">
        <f>O16/$D16*100</f>
        <v>3.8624138612528696</v>
      </c>
      <c r="P62" s="18">
        <f t="shared" si="22"/>
        <v>11.54332944100973</v>
      </c>
      <c r="Q62" s="18"/>
      <c r="R62" s="42"/>
      <c r="S62" s="18">
        <f t="shared" si="19"/>
        <v>15.550996967096035</v>
      </c>
      <c r="T62" s="18">
        <f t="shared" si="19"/>
        <v>37.016362687462404</v>
      </c>
      <c r="U62" s="18">
        <f t="shared" si="19"/>
        <v>26.537038483577639</v>
      </c>
      <c r="V62" s="18">
        <f>V16/$D16*100</f>
        <v>5.4072734460415477</v>
      </c>
      <c r="W62" s="18">
        <f t="shared" si="23"/>
        <v>13.013153109329135</v>
      </c>
      <c r="X62" s="18">
        <f t="shared" si="23"/>
        <v>2.4751753064932327</v>
      </c>
      <c r="Y62" s="42"/>
      <c r="Z62" s="18">
        <f t="shared" si="20"/>
        <v>17.239093144591973</v>
      </c>
      <c r="AA62" s="18">
        <f t="shared" si="20"/>
        <v>45.43472299993978</v>
      </c>
      <c r="AB62" s="18">
        <f t="shared" si="20"/>
        <v>17.186066716492217</v>
      </c>
      <c r="AC62" s="18"/>
      <c r="AD62" s="18">
        <f t="shared" si="24"/>
        <v>15.863381252569017</v>
      </c>
      <c r="AE62" s="18">
        <f>AE16/$D16*100</f>
        <v>2.4751753064932327</v>
      </c>
    </row>
    <row r="63" spans="1:31" ht="12.75" customHeight="1" x14ac:dyDescent="0.2">
      <c r="A63" s="42"/>
      <c r="B63" s="123" t="s">
        <v>116</v>
      </c>
      <c r="C63" s="9" t="s">
        <v>115</v>
      </c>
      <c r="D63" s="17">
        <f t="shared" si="17"/>
        <v>100</v>
      </c>
      <c r="E63" s="18">
        <f t="shared" si="17"/>
        <v>18.759052796664314</v>
      </c>
      <c r="F63" s="18">
        <f t="shared" si="17"/>
        <v>41.994590435138861</v>
      </c>
      <c r="G63" s="18">
        <f t="shared" si="17"/>
        <v>18.089762057764922</v>
      </c>
      <c r="H63" s="18">
        <f t="shared" si="21"/>
        <v>5.0080206428416094</v>
      </c>
      <c r="I63" s="18">
        <f t="shared" si="21"/>
        <v>13.031429779619794</v>
      </c>
      <c r="J63" s="18">
        <f>J17/$D17*100</f>
        <v>3.1171442879705036</v>
      </c>
      <c r="K63" s="42"/>
      <c r="L63" s="18">
        <f t="shared" si="18"/>
        <v>19.94524434545492</v>
      </c>
      <c r="M63" s="18">
        <f t="shared" si="18"/>
        <v>44.701289196495594</v>
      </c>
      <c r="N63" s="18">
        <f t="shared" si="18"/>
        <v>17.279337214202112</v>
      </c>
      <c r="O63" s="18">
        <f>O17/$D17*100</f>
        <v>3.294643191678428</v>
      </c>
      <c r="P63" s="18">
        <f t="shared" si="22"/>
        <v>11.248492596647532</v>
      </c>
      <c r="Q63" s="18">
        <f>Q17/$D17*100</f>
        <v>3.5309934555214086</v>
      </c>
      <c r="R63" s="42"/>
      <c r="S63" s="18">
        <f t="shared" si="19"/>
        <v>19.148260456781628</v>
      </c>
      <c r="T63" s="18">
        <f t="shared" si="19"/>
        <v>40.167966538943695</v>
      </c>
      <c r="U63" s="18">
        <f t="shared" si="19"/>
        <v>22.150647672187024</v>
      </c>
      <c r="V63" s="18">
        <f>V17/$D17*100</f>
        <v>2.7432237812828233</v>
      </c>
      <c r="W63" s="18">
        <f t="shared" si="23"/>
        <v>11.94574340039305</v>
      </c>
      <c r="X63" s="18">
        <f t="shared" si="23"/>
        <v>3.8441581504118103</v>
      </c>
      <c r="Y63" s="42"/>
      <c r="Z63" s="18">
        <f t="shared" si="20"/>
        <v>21.029509392352583</v>
      </c>
      <c r="AA63" s="18">
        <f t="shared" si="20"/>
        <v>41.969969244239266</v>
      </c>
      <c r="AB63" s="18">
        <f t="shared" si="20"/>
        <v>15.785446697290819</v>
      </c>
      <c r="AC63" s="18">
        <f>AC17/$D17*100</f>
        <v>2.7927003144375755</v>
      </c>
      <c r="AD63" s="18">
        <f t="shared" si="24"/>
        <v>14.714934298837818</v>
      </c>
      <c r="AE63" s="18">
        <f>AE17/$D17*100</f>
        <v>3.707440052841938</v>
      </c>
    </row>
    <row r="64" spans="1:31" ht="12.75" customHeight="1" x14ac:dyDescent="0.2">
      <c r="A64" s="42"/>
      <c r="B64" s="144" t="s">
        <v>84</v>
      </c>
      <c r="C64" s="9" t="s">
        <v>17</v>
      </c>
      <c r="D64" s="17">
        <f t="shared" si="17"/>
        <v>100</v>
      </c>
      <c r="E64" s="18">
        <f t="shared" si="17"/>
        <v>20.238837899854399</v>
      </c>
      <c r="F64" s="18">
        <f t="shared" si="17"/>
        <v>47.538195094273476</v>
      </c>
      <c r="G64" s="18">
        <f t="shared" si="17"/>
        <v>15.753494011387764</v>
      </c>
      <c r="H64" s="18">
        <f t="shared" si="21"/>
        <v>3.9903333023537289</v>
      </c>
      <c r="I64" s="18">
        <f t="shared" si="21"/>
        <v>10.814166294274843</v>
      </c>
      <c r="J64" s="18"/>
      <c r="K64" s="42"/>
      <c r="L64" s="18">
        <f t="shared" si="18"/>
        <v>22.182647898967449</v>
      </c>
      <c r="M64" s="18">
        <f t="shared" si="18"/>
        <v>47.641828238037085</v>
      </c>
      <c r="N64" s="18">
        <f t="shared" si="18"/>
        <v>15.7606797943803</v>
      </c>
      <c r="O64" s="18">
        <f>O18/$D18*100</f>
        <v>3.5543208273336875</v>
      </c>
      <c r="P64" s="18">
        <f t="shared" si="22"/>
        <v>9.1955498434256846</v>
      </c>
      <c r="Q64" s="18"/>
      <c r="R64" s="42"/>
      <c r="S64" s="18">
        <f t="shared" si="19"/>
        <v>16.67341958394816</v>
      </c>
      <c r="T64" s="18">
        <f t="shared" si="19"/>
        <v>48.526051937944018</v>
      </c>
      <c r="U64" s="18">
        <f t="shared" si="19"/>
        <v>17.761497571071672</v>
      </c>
      <c r="V64" s="18">
        <f>V18/$D18*100</f>
        <v>3.5403800051689265</v>
      </c>
      <c r="W64" s="18">
        <f t="shared" ref="W64:W70" si="25">W18/$D18*100</f>
        <v>11.267591004711022</v>
      </c>
      <c r="X64" s="18"/>
      <c r="Y64" s="42"/>
      <c r="Z64" s="18">
        <f t="shared" si="20"/>
        <v>21.8928432444728</v>
      </c>
      <c r="AA64" s="18">
        <f t="shared" si="20"/>
        <v>42.153085717171507</v>
      </c>
      <c r="AB64" s="18">
        <f t="shared" si="20"/>
        <v>18.028449462291672</v>
      </c>
      <c r="AC64" s="18"/>
      <c r="AD64" s="18">
        <f t="shared" si="24"/>
        <v>12.612907928190129</v>
      </c>
      <c r="AE64" s="18">
        <f>AE18/$D18*100</f>
        <v>2.9836733238866762</v>
      </c>
    </row>
    <row r="65" spans="1:32" ht="12.75" customHeight="1" x14ac:dyDescent="0.2">
      <c r="A65" s="42"/>
      <c r="B65" s="144"/>
      <c r="C65" s="9" t="s">
        <v>18</v>
      </c>
      <c r="D65" s="17">
        <f t="shared" si="17"/>
        <v>100</v>
      </c>
      <c r="E65" s="18">
        <f t="shared" si="17"/>
        <v>21.041165051770626</v>
      </c>
      <c r="F65" s="18">
        <f t="shared" si="17"/>
        <v>41.545288936321839</v>
      </c>
      <c r="G65" s="18">
        <f t="shared" si="17"/>
        <v>14.667897961563009</v>
      </c>
      <c r="H65" s="18">
        <f t="shared" si="21"/>
        <v>5.9983233357924863</v>
      </c>
      <c r="I65" s="18">
        <f t="shared" si="21"/>
        <v>15.007813763607572</v>
      </c>
      <c r="J65" s="18"/>
      <c r="K65" s="42"/>
      <c r="L65" s="18">
        <f t="shared" si="18"/>
        <v>21.679067535682332</v>
      </c>
      <c r="M65" s="18">
        <f t="shared" si="18"/>
        <v>43.40803331851896</v>
      </c>
      <c r="N65" s="18">
        <f t="shared" si="18"/>
        <v>15.905191587890696</v>
      </c>
      <c r="O65" s="18">
        <f>O19/$D19*100</f>
        <v>2.9490170479637334</v>
      </c>
      <c r="P65" s="18">
        <f t="shared" si="22"/>
        <v>14.010441914299435</v>
      </c>
      <c r="Q65" s="18">
        <f>Q19/$D19*100</f>
        <v>2.048248595644858</v>
      </c>
      <c r="R65" s="42"/>
      <c r="S65" s="18">
        <f t="shared" si="19"/>
        <v>24.146494262486346</v>
      </c>
      <c r="T65" s="18">
        <f t="shared" si="19"/>
        <v>37.066231051908744</v>
      </c>
      <c r="U65" s="18">
        <f t="shared" si="19"/>
        <v>18.175408400990388</v>
      </c>
      <c r="V65" s="18">
        <f>V19/$D19*100</f>
        <v>3.4615524154945247</v>
      </c>
      <c r="W65" s="18">
        <f t="shared" si="25"/>
        <v>14.046511847268519</v>
      </c>
      <c r="X65" s="18">
        <f>X19/$D19*100</f>
        <v>3.1038020218514779</v>
      </c>
      <c r="Y65" s="42"/>
      <c r="Z65" s="18">
        <f t="shared" si="20"/>
        <v>22.074893712528578</v>
      </c>
      <c r="AA65" s="18">
        <f t="shared" si="20"/>
        <v>38.702969035982747</v>
      </c>
      <c r="AB65" s="18">
        <f t="shared" si="20"/>
        <v>14.992097282535177</v>
      </c>
      <c r="AC65" s="18">
        <f>AC19/$D19*100</f>
        <v>2.7317855032254963</v>
      </c>
      <c r="AD65" s="18">
        <f t="shared" si="24"/>
        <v>19.104005857009952</v>
      </c>
      <c r="AE65" s="18">
        <f>AE19/$D19*100</f>
        <v>2.3942486087180694</v>
      </c>
    </row>
    <row r="66" spans="1:32" ht="12.75" customHeight="1" x14ac:dyDescent="0.2">
      <c r="A66" s="42"/>
      <c r="B66" s="144"/>
      <c r="C66" s="9" t="s">
        <v>19</v>
      </c>
      <c r="D66" s="17">
        <f t="shared" si="17"/>
        <v>100</v>
      </c>
      <c r="E66" s="18">
        <f t="shared" si="17"/>
        <v>17.689402831418459</v>
      </c>
      <c r="F66" s="18">
        <f t="shared" si="17"/>
        <v>40.343571453038571</v>
      </c>
      <c r="G66" s="18">
        <f t="shared" si="17"/>
        <v>20.100649276662622</v>
      </c>
      <c r="H66" s="18">
        <f t="shared" si="21"/>
        <v>4.597010455735755</v>
      </c>
      <c r="I66" s="18">
        <f t="shared" si="21"/>
        <v>13.300771925128762</v>
      </c>
      <c r="J66" s="18">
        <f>J20/$D20*100</f>
        <v>3.9685940580158445</v>
      </c>
      <c r="K66" s="42"/>
      <c r="L66" s="18">
        <f t="shared" si="18"/>
        <v>20.771913998197792</v>
      </c>
      <c r="M66" s="18">
        <f t="shared" si="18"/>
        <v>43.590150403028332</v>
      </c>
      <c r="N66" s="18">
        <f t="shared" si="18"/>
        <v>17.421056987862933</v>
      </c>
      <c r="O66" s="18">
        <f>O20/$D20*100</f>
        <v>3.3822280707240013</v>
      </c>
      <c r="P66" s="18">
        <f t="shared" si="22"/>
        <v>10.43158083528467</v>
      </c>
      <c r="Q66" s="18">
        <f>Q20/$D20*100</f>
        <v>4.4030697049022871</v>
      </c>
      <c r="R66" s="42"/>
      <c r="S66" s="18">
        <f t="shared" si="19"/>
        <v>18.683132444269543</v>
      </c>
      <c r="T66" s="18">
        <f t="shared" si="19"/>
        <v>39.798064079231651</v>
      </c>
      <c r="U66" s="18">
        <f t="shared" si="19"/>
        <v>23.666904871530324</v>
      </c>
      <c r="V66" s="18"/>
      <c r="W66" s="18">
        <f t="shared" si="25"/>
        <v>11.246623869596156</v>
      </c>
      <c r="X66" s="18">
        <f>X20/$D20*100</f>
        <v>4.3501157363960372</v>
      </c>
      <c r="Y66" s="42"/>
      <c r="Z66" s="18">
        <f t="shared" si="20"/>
        <v>21.19971394093621</v>
      </c>
      <c r="AA66" s="18">
        <f t="shared" si="20"/>
        <v>42.840663031029962</v>
      </c>
      <c r="AB66" s="18">
        <f t="shared" si="20"/>
        <v>14.427616343422789</v>
      </c>
      <c r="AC66" s="18">
        <f>AC20/$D20*100</f>
        <v>3.6268308360309907</v>
      </c>
      <c r="AD66" s="18">
        <f t="shared" si="24"/>
        <v>13.119701078643228</v>
      </c>
      <c r="AE66" s="18">
        <f>AE20/$D20*100</f>
        <v>4.7854747699368358</v>
      </c>
    </row>
    <row r="67" spans="1:32" ht="12.75" customHeight="1" x14ac:dyDescent="0.2">
      <c r="A67" s="42"/>
      <c r="B67" s="144" t="s">
        <v>83</v>
      </c>
      <c r="C67" s="9" t="s">
        <v>20</v>
      </c>
      <c r="D67" s="17">
        <f t="shared" si="17"/>
        <v>100</v>
      </c>
      <c r="E67" s="18">
        <f t="shared" si="17"/>
        <v>15.63115701152511</v>
      </c>
      <c r="F67" s="18">
        <f t="shared" si="17"/>
        <v>46.517695609720157</v>
      </c>
      <c r="G67" s="18">
        <f t="shared" si="17"/>
        <v>19.161134403465692</v>
      </c>
      <c r="H67" s="18">
        <f t="shared" si="21"/>
        <v>4.0403181446126242</v>
      </c>
      <c r="I67" s="18">
        <f t="shared" si="21"/>
        <v>13.540426052695995</v>
      </c>
      <c r="J67" s="18"/>
      <c r="K67" s="42"/>
      <c r="L67" s="18">
        <f t="shared" si="18"/>
        <v>16.930611154537541</v>
      </c>
      <c r="M67" s="18">
        <f t="shared" si="18"/>
        <v>47.185858514079378</v>
      </c>
      <c r="N67" s="18">
        <f t="shared" si="18"/>
        <v>17.654386200398477</v>
      </c>
      <c r="O67" s="18"/>
      <c r="P67" s="18">
        <f t="shared" si="22"/>
        <v>14.674059686329628</v>
      </c>
      <c r="Q67" s="18"/>
      <c r="R67" s="42"/>
      <c r="S67" s="18">
        <f t="shared" si="19"/>
        <v>13.3788152745208</v>
      </c>
      <c r="T67" s="18">
        <f t="shared" si="19"/>
        <v>50.397597860788046</v>
      </c>
      <c r="U67" s="18">
        <f t="shared" si="19"/>
        <v>15.21439888617803</v>
      </c>
      <c r="V67" s="18"/>
      <c r="W67" s="18">
        <f t="shared" si="25"/>
        <v>16.147327432603507</v>
      </c>
      <c r="X67" s="18"/>
      <c r="Y67" s="42"/>
      <c r="Z67" s="18">
        <f t="shared" si="20"/>
        <v>20.06539756233008</v>
      </c>
      <c r="AA67" s="18">
        <f t="shared" si="20"/>
        <v>39.249909857271824</v>
      </c>
      <c r="AB67" s="18">
        <f t="shared" si="20"/>
        <v>19.835086181711958</v>
      </c>
      <c r="AC67" s="18"/>
      <c r="AD67" s="18">
        <f t="shared" si="24"/>
        <v>15.542028882519677</v>
      </c>
      <c r="AE67" s="18"/>
    </row>
    <row r="68" spans="1:32" ht="12.75" customHeight="1" x14ac:dyDescent="0.2">
      <c r="A68" s="42"/>
      <c r="B68" s="144"/>
      <c r="C68" s="9" t="s">
        <v>21</v>
      </c>
      <c r="D68" s="17">
        <f t="shared" si="17"/>
        <v>100</v>
      </c>
      <c r="E68" s="18">
        <f t="shared" si="17"/>
        <v>16.836634869021637</v>
      </c>
      <c r="F68" s="18">
        <f t="shared" si="17"/>
        <v>42.757535520314427</v>
      </c>
      <c r="G68" s="18">
        <f t="shared" si="17"/>
        <v>19.384537920404618</v>
      </c>
      <c r="H68" s="18">
        <f t="shared" si="21"/>
        <v>4.4893194338408469</v>
      </c>
      <c r="I68" s="18">
        <f t="shared" si="21"/>
        <v>13.2714593435875</v>
      </c>
      <c r="J68" s="18">
        <f>J22/$D22*100</f>
        <v>3.2605129128309609</v>
      </c>
      <c r="K68" s="42"/>
      <c r="L68" s="18">
        <f t="shared" si="18"/>
        <v>19.840836110097936</v>
      </c>
      <c r="M68" s="18">
        <f t="shared" si="18"/>
        <v>45.810726493498997</v>
      </c>
      <c r="N68" s="18">
        <f t="shared" si="18"/>
        <v>17.256288904792562</v>
      </c>
      <c r="O68" s="18">
        <f>O22/$D22*100</f>
        <v>2.9404585519923203</v>
      </c>
      <c r="P68" s="18">
        <f t="shared" si="22"/>
        <v>10.364726917129214</v>
      </c>
      <c r="Q68" s="18">
        <f>Q22/$D22*100</f>
        <v>3.7869630224889406</v>
      </c>
      <c r="R68" s="42"/>
      <c r="S68" s="18">
        <f t="shared" si="19"/>
        <v>16.927115097414742</v>
      </c>
      <c r="T68" s="18">
        <f t="shared" si="19"/>
        <v>42.113379156606754</v>
      </c>
      <c r="U68" s="18">
        <f t="shared" si="19"/>
        <v>24.142962848680494</v>
      </c>
      <c r="V68" s="18"/>
      <c r="W68" s="18">
        <f t="shared" si="25"/>
        <v>11.00694148257155</v>
      </c>
      <c r="X68" s="18">
        <f>X22/$D22*100</f>
        <v>3.8239366169725209</v>
      </c>
      <c r="Y68" s="42"/>
      <c r="Z68" s="18">
        <f t="shared" si="20"/>
        <v>20.873462703195219</v>
      </c>
      <c r="AA68" s="18">
        <f t="shared" si="20"/>
        <v>44.044562462329182</v>
      </c>
      <c r="AB68" s="18">
        <f t="shared" si="20"/>
        <v>15.515275829125205</v>
      </c>
      <c r="AC68" s="18"/>
      <c r="AD68" s="18">
        <f t="shared" si="24"/>
        <v>12.945051874434791</v>
      </c>
      <c r="AE68" s="18">
        <f>AE22/$D22*100</f>
        <v>4.1407549395475689</v>
      </c>
    </row>
    <row r="69" spans="1:32" ht="12.75" customHeight="1" x14ac:dyDescent="0.2">
      <c r="A69" s="42"/>
      <c r="B69" s="144"/>
      <c r="C69" s="9" t="s">
        <v>22</v>
      </c>
      <c r="D69" s="17">
        <f t="shared" si="17"/>
        <v>100</v>
      </c>
      <c r="E69" s="18">
        <f t="shared" si="17"/>
        <v>17.584607076555997</v>
      </c>
      <c r="F69" s="18">
        <f t="shared" si="17"/>
        <v>41.340388897301736</v>
      </c>
      <c r="G69" s="18">
        <f t="shared" si="17"/>
        <v>18.67821548554474</v>
      </c>
      <c r="H69" s="18">
        <f t="shared" si="21"/>
        <v>7.2201911235781262</v>
      </c>
      <c r="I69" s="18">
        <f t="shared" si="21"/>
        <v>10.336132804206095</v>
      </c>
      <c r="J69" s="18"/>
      <c r="K69" s="42"/>
      <c r="L69" s="18">
        <f t="shared" si="18"/>
        <v>17.548179502649244</v>
      </c>
      <c r="M69" s="18">
        <f t="shared" si="18"/>
        <v>44.482490487487709</v>
      </c>
      <c r="N69" s="18">
        <f t="shared" si="18"/>
        <v>20.566748631712535</v>
      </c>
      <c r="O69" s="18">
        <f>O23/$D23*100</f>
        <v>5.1324580780438609</v>
      </c>
      <c r="P69" s="18">
        <f t="shared" si="22"/>
        <v>7.9377938983713525</v>
      </c>
      <c r="Q69" s="18"/>
      <c r="R69" s="42"/>
      <c r="S69" s="18">
        <f t="shared" si="19"/>
        <v>16.816719587402545</v>
      </c>
      <c r="T69" s="18">
        <f t="shared" si="19"/>
        <v>42.323204280450263</v>
      </c>
      <c r="U69" s="18">
        <f t="shared" si="19"/>
        <v>20.477720810869059</v>
      </c>
      <c r="V69" s="18">
        <f>V23/$D23*100</f>
        <v>5.3297470621179643</v>
      </c>
      <c r="W69" s="18">
        <f t="shared" si="25"/>
        <v>10.094756560608863</v>
      </c>
      <c r="X69" s="18">
        <f>X23/$D23*100</f>
        <v>4.9578516985513073</v>
      </c>
      <c r="Y69" s="42"/>
      <c r="Z69" s="18">
        <f t="shared" si="20"/>
        <v>16.969733024702489</v>
      </c>
      <c r="AA69" s="18">
        <f t="shared" si="20"/>
        <v>40.128419917426029</v>
      </c>
      <c r="AB69" s="18">
        <f t="shared" si="20"/>
        <v>21.265775066441357</v>
      </c>
      <c r="AC69" s="18">
        <f>AC23/$D23*100</f>
        <v>4.1376483963935353</v>
      </c>
      <c r="AD69" s="18">
        <f t="shared" si="24"/>
        <v>11.952318457038057</v>
      </c>
      <c r="AE69" s="18">
        <f>AE23/$D23*100</f>
        <v>5.546105137998528</v>
      </c>
    </row>
    <row r="70" spans="1:32" ht="12.75" customHeight="1" x14ac:dyDescent="0.2">
      <c r="A70" s="42"/>
      <c r="B70" s="144"/>
      <c r="C70" s="9" t="s">
        <v>23</v>
      </c>
      <c r="D70" s="17">
        <f t="shared" si="17"/>
        <v>100</v>
      </c>
      <c r="E70" s="18">
        <f t="shared" si="17"/>
        <v>27.097127562477947</v>
      </c>
      <c r="F70" s="18">
        <f t="shared" si="17"/>
        <v>36.840727687563486</v>
      </c>
      <c r="G70" s="18">
        <f t="shared" si="17"/>
        <v>12.823859209419641</v>
      </c>
      <c r="H70" s="18">
        <f t="shared" si="21"/>
        <v>5.4660783764890333</v>
      </c>
      <c r="I70" s="18">
        <f t="shared" si="21"/>
        <v>15.560105062676197</v>
      </c>
      <c r="J70" s="18"/>
      <c r="K70" s="42"/>
      <c r="L70" s="18">
        <f t="shared" si="18"/>
        <v>28.643660867628178</v>
      </c>
      <c r="M70" s="18">
        <f t="shared" si="18"/>
        <v>38.046725089318521</v>
      </c>
      <c r="N70" s="18">
        <f t="shared" si="18"/>
        <v>13.088399877761214</v>
      </c>
      <c r="O70" s="18">
        <f>O24/$D24*100</f>
        <v>3.6030059024092065</v>
      </c>
      <c r="P70" s="18">
        <f t="shared" si="22"/>
        <v>13.975259871456544</v>
      </c>
      <c r="Q70" s="18"/>
      <c r="R70" s="42"/>
      <c r="S70" s="18">
        <f t="shared" si="19"/>
        <v>32.970157552712671</v>
      </c>
      <c r="T70" s="18">
        <f t="shared" si="19"/>
        <v>29.087884710110444</v>
      </c>
      <c r="U70" s="18">
        <f t="shared" si="19"/>
        <v>16.894385107206801</v>
      </c>
      <c r="V70" s="18">
        <f>V24/$D24*100</f>
        <v>3.5391883728532054</v>
      </c>
      <c r="W70" s="18">
        <f t="shared" si="25"/>
        <v>13.930261236334927</v>
      </c>
      <c r="X70" s="18">
        <f>X24/$D24*100</f>
        <v>3.5781230207819577</v>
      </c>
      <c r="Y70" s="42"/>
      <c r="Z70" s="18">
        <f t="shared" si="20"/>
        <v>26.242582145267285</v>
      </c>
      <c r="AA70" s="18">
        <f t="shared" si="20"/>
        <v>36.69173295546787</v>
      </c>
      <c r="AB70" s="18">
        <f t="shared" si="20"/>
        <v>8.7482422166609712</v>
      </c>
      <c r="AC70" s="18">
        <f>AC24/$D24*100</f>
        <v>4.4297214685552433</v>
      </c>
      <c r="AD70" s="18">
        <f t="shared" si="24"/>
        <v>20.981225201457097</v>
      </c>
      <c r="AE70" s="18">
        <f>AE24/$D24*100</f>
        <v>2.9064960125915329</v>
      </c>
    </row>
    <row r="74" spans="1:32" ht="30.75" customHeight="1" x14ac:dyDescent="0.2">
      <c r="A74" s="42"/>
      <c r="B74" s="197" t="s">
        <v>86</v>
      </c>
      <c r="C74" s="197"/>
      <c r="D74" s="201" t="s">
        <v>153</v>
      </c>
      <c r="E74" s="201"/>
      <c r="F74" s="201"/>
      <c r="G74" s="201"/>
      <c r="H74" s="201"/>
      <c r="I74" s="201"/>
      <c r="J74" s="201"/>
      <c r="K74" s="42"/>
      <c r="L74" s="201" t="s">
        <v>154</v>
      </c>
      <c r="M74" s="201"/>
      <c r="N74" s="201"/>
      <c r="O74" s="201"/>
      <c r="P74" s="201"/>
      <c r="Q74" s="201"/>
      <c r="R74" s="42"/>
      <c r="S74" s="201" t="s">
        <v>155</v>
      </c>
      <c r="T74" s="201"/>
      <c r="U74" s="201"/>
      <c r="V74" s="201"/>
      <c r="W74" s="201"/>
      <c r="X74" s="201"/>
      <c r="Y74" s="42"/>
      <c r="Z74" s="201" t="s">
        <v>156</v>
      </c>
      <c r="AA74" s="201"/>
      <c r="AB74" s="201"/>
      <c r="AC74" s="201"/>
      <c r="AD74" s="201"/>
      <c r="AE74" s="201"/>
      <c r="AF74" s="49"/>
    </row>
    <row r="75" spans="1:32" ht="36" customHeight="1" x14ac:dyDescent="0.2">
      <c r="A75" s="42"/>
      <c r="B75" s="197"/>
      <c r="C75" s="197"/>
      <c r="D75" s="120" t="s">
        <v>25</v>
      </c>
      <c r="E75" s="111" t="s">
        <v>76</v>
      </c>
      <c r="F75" s="111" t="s">
        <v>77</v>
      </c>
      <c r="G75" s="111" t="s">
        <v>78</v>
      </c>
      <c r="H75" s="111" t="s">
        <v>79</v>
      </c>
      <c r="I75" s="111" t="s">
        <v>51</v>
      </c>
      <c r="J75" s="111" t="s">
        <v>52</v>
      </c>
      <c r="K75" s="42"/>
      <c r="L75" s="111" t="s">
        <v>76</v>
      </c>
      <c r="M75" s="111" t="s">
        <v>77</v>
      </c>
      <c r="N75" s="111" t="s">
        <v>78</v>
      </c>
      <c r="O75" s="111" t="s">
        <v>79</v>
      </c>
      <c r="P75" s="111" t="s">
        <v>51</v>
      </c>
      <c r="Q75" s="111" t="s">
        <v>52</v>
      </c>
      <c r="R75" s="42"/>
      <c r="S75" s="111" t="s">
        <v>76</v>
      </c>
      <c r="T75" s="111" t="s">
        <v>77</v>
      </c>
      <c r="U75" s="111" t="s">
        <v>78</v>
      </c>
      <c r="V75" s="111" t="s">
        <v>79</v>
      </c>
      <c r="W75" s="111" t="s">
        <v>51</v>
      </c>
      <c r="X75" s="111" t="s">
        <v>52</v>
      </c>
      <c r="Y75" s="42"/>
      <c r="Z75" s="111" t="s">
        <v>76</v>
      </c>
      <c r="AA75" s="111" t="s">
        <v>77</v>
      </c>
      <c r="AB75" s="111" t="s">
        <v>78</v>
      </c>
      <c r="AC75" s="111" t="s">
        <v>79</v>
      </c>
      <c r="AD75" s="111" t="s">
        <v>51</v>
      </c>
      <c r="AE75" s="111" t="s">
        <v>52</v>
      </c>
      <c r="AF75" s="49"/>
    </row>
    <row r="76" spans="1:32" ht="12.75" customHeight="1" x14ac:dyDescent="0.2">
      <c r="A76" s="42"/>
      <c r="B76" s="202" t="s">
        <v>97</v>
      </c>
      <c r="C76" s="12" t="s">
        <v>25</v>
      </c>
      <c r="D76" s="40">
        <f>E76+F76+G76+H76+I76+J76</f>
        <v>1067</v>
      </c>
      <c r="E76" s="3">
        <f>E78+E77</f>
        <v>213</v>
      </c>
      <c r="F76" s="40">
        <f t="shared" ref="F76:AE76" si="26">F78+F77</f>
        <v>465</v>
      </c>
      <c r="G76" s="40">
        <f t="shared" si="26"/>
        <v>166</v>
      </c>
      <c r="H76" s="40">
        <f t="shared" si="26"/>
        <v>57</v>
      </c>
      <c r="I76" s="40">
        <f t="shared" si="26"/>
        <v>135</v>
      </c>
      <c r="J76" s="40">
        <f t="shared" si="26"/>
        <v>31</v>
      </c>
      <c r="K76" s="42"/>
      <c r="L76" s="40">
        <f t="shared" si="26"/>
        <v>224</v>
      </c>
      <c r="M76" s="40">
        <f t="shared" si="26"/>
        <v>481</v>
      </c>
      <c r="N76" s="40">
        <f t="shared" si="26"/>
        <v>173</v>
      </c>
      <c r="O76" s="40">
        <f t="shared" si="26"/>
        <v>40</v>
      </c>
      <c r="P76" s="40">
        <f t="shared" si="26"/>
        <v>117</v>
      </c>
      <c r="Q76" s="40">
        <f t="shared" si="26"/>
        <v>32</v>
      </c>
      <c r="R76" s="42"/>
      <c r="S76" s="40">
        <f t="shared" si="26"/>
        <v>212</v>
      </c>
      <c r="T76" s="40">
        <f t="shared" si="26"/>
        <v>445</v>
      </c>
      <c r="U76" s="40">
        <f t="shared" si="26"/>
        <v>200</v>
      </c>
      <c r="V76" s="40">
        <f t="shared" si="26"/>
        <v>39</v>
      </c>
      <c r="W76" s="40">
        <f t="shared" si="26"/>
        <v>132</v>
      </c>
      <c r="X76" s="40">
        <f t="shared" si="26"/>
        <v>39</v>
      </c>
      <c r="Y76" s="42"/>
      <c r="Z76" s="40">
        <f t="shared" si="26"/>
        <v>224</v>
      </c>
      <c r="AA76" s="40">
        <f t="shared" si="26"/>
        <v>441</v>
      </c>
      <c r="AB76" s="40">
        <f t="shared" si="26"/>
        <v>164</v>
      </c>
      <c r="AC76" s="40">
        <f t="shared" si="26"/>
        <v>34</v>
      </c>
      <c r="AD76" s="40">
        <f t="shared" si="26"/>
        <v>164</v>
      </c>
      <c r="AE76" s="40">
        <f t="shared" si="26"/>
        <v>40</v>
      </c>
      <c r="AF76" s="49"/>
    </row>
    <row r="77" spans="1:32" ht="12.75" customHeight="1" x14ac:dyDescent="0.2">
      <c r="A77" s="42"/>
      <c r="B77" s="202"/>
      <c r="C77" s="9" t="s">
        <v>8</v>
      </c>
      <c r="D77" s="3">
        <f>E77+F77+G77+H77+I77+J77</f>
        <v>530</v>
      </c>
      <c r="E77" s="5">
        <v>119</v>
      </c>
      <c r="F77" s="5">
        <v>221</v>
      </c>
      <c r="G77" s="5">
        <v>78</v>
      </c>
      <c r="H77" s="5">
        <v>29</v>
      </c>
      <c r="I77" s="5">
        <v>69</v>
      </c>
      <c r="J77" s="5">
        <v>14</v>
      </c>
      <c r="K77" s="42"/>
      <c r="L77" s="5">
        <v>127</v>
      </c>
      <c r="M77" s="5">
        <v>218</v>
      </c>
      <c r="N77" s="5">
        <v>87</v>
      </c>
      <c r="O77" s="5">
        <v>23</v>
      </c>
      <c r="P77" s="5">
        <v>61</v>
      </c>
      <c r="Q77" s="5">
        <v>14</v>
      </c>
      <c r="R77" s="42"/>
      <c r="S77" s="5">
        <v>109</v>
      </c>
      <c r="T77" s="5">
        <v>214</v>
      </c>
      <c r="U77" s="5">
        <v>103</v>
      </c>
      <c r="V77" s="5">
        <v>23</v>
      </c>
      <c r="W77" s="5">
        <v>64</v>
      </c>
      <c r="X77" s="5">
        <v>17</v>
      </c>
      <c r="Y77" s="42"/>
      <c r="Z77" s="5">
        <v>130</v>
      </c>
      <c r="AA77" s="5">
        <v>214</v>
      </c>
      <c r="AB77" s="5">
        <v>69</v>
      </c>
      <c r="AC77" s="5">
        <v>18</v>
      </c>
      <c r="AD77" s="5">
        <v>83</v>
      </c>
      <c r="AE77" s="5">
        <v>16</v>
      </c>
      <c r="AF77" s="49"/>
    </row>
    <row r="78" spans="1:32" ht="12.75" customHeight="1" x14ac:dyDescent="0.2">
      <c r="A78" s="42"/>
      <c r="B78" s="202"/>
      <c r="C78" s="9" t="s">
        <v>9</v>
      </c>
      <c r="D78" s="3">
        <f t="shared" ref="D78:D93" si="27">E78+F78+G78+H78+I78+J78</f>
        <v>537</v>
      </c>
      <c r="E78" s="5">
        <v>94</v>
      </c>
      <c r="F78" s="5">
        <v>244</v>
      </c>
      <c r="G78" s="5">
        <v>88</v>
      </c>
      <c r="H78" s="5">
        <v>28</v>
      </c>
      <c r="I78" s="5">
        <v>66</v>
      </c>
      <c r="J78" s="5">
        <v>17</v>
      </c>
      <c r="K78" s="42"/>
      <c r="L78" s="5">
        <v>97</v>
      </c>
      <c r="M78" s="5">
        <v>263</v>
      </c>
      <c r="N78" s="5">
        <v>86</v>
      </c>
      <c r="O78" s="5">
        <v>17</v>
      </c>
      <c r="P78" s="5">
        <v>56</v>
      </c>
      <c r="Q78" s="5">
        <v>18</v>
      </c>
      <c r="R78" s="42"/>
      <c r="S78" s="5">
        <v>103</v>
      </c>
      <c r="T78" s="5">
        <v>231</v>
      </c>
      <c r="U78" s="5">
        <v>97</v>
      </c>
      <c r="V78" s="5">
        <v>16</v>
      </c>
      <c r="W78" s="5">
        <v>68</v>
      </c>
      <c r="X78" s="5">
        <v>22</v>
      </c>
      <c r="Y78" s="42"/>
      <c r="Z78" s="5">
        <v>94</v>
      </c>
      <c r="AA78" s="5">
        <v>227</v>
      </c>
      <c r="AB78" s="5">
        <v>95</v>
      </c>
      <c r="AC78" s="5">
        <v>16</v>
      </c>
      <c r="AD78" s="5">
        <v>81</v>
      </c>
      <c r="AE78" s="5">
        <v>24</v>
      </c>
      <c r="AF78" s="49"/>
    </row>
    <row r="79" spans="1:32" ht="12.75" customHeight="1" x14ac:dyDescent="0.2">
      <c r="A79" s="42"/>
      <c r="B79" s="200" t="s">
        <v>81</v>
      </c>
      <c r="C79" s="9" t="s">
        <v>10</v>
      </c>
      <c r="D79" s="3">
        <f t="shared" si="27"/>
        <v>180</v>
      </c>
      <c r="E79" s="5">
        <v>34</v>
      </c>
      <c r="F79" s="5">
        <v>80</v>
      </c>
      <c r="G79" s="5">
        <v>30</v>
      </c>
      <c r="H79" s="5">
        <v>7</v>
      </c>
      <c r="I79" s="5">
        <v>18</v>
      </c>
      <c r="J79" s="5">
        <v>11</v>
      </c>
      <c r="K79" s="42"/>
      <c r="L79" s="5">
        <v>41</v>
      </c>
      <c r="M79" s="5">
        <v>91</v>
      </c>
      <c r="N79" s="5">
        <v>18</v>
      </c>
      <c r="O79" s="5">
        <v>2</v>
      </c>
      <c r="P79" s="5">
        <v>18</v>
      </c>
      <c r="Q79" s="5">
        <v>10</v>
      </c>
      <c r="R79" s="42"/>
      <c r="S79" s="5">
        <v>34</v>
      </c>
      <c r="T79" s="5">
        <v>76</v>
      </c>
      <c r="U79" s="5">
        <v>30</v>
      </c>
      <c r="V79" s="5">
        <v>9</v>
      </c>
      <c r="W79" s="5">
        <v>20</v>
      </c>
      <c r="X79" s="5">
        <v>11</v>
      </c>
      <c r="Y79" s="42"/>
      <c r="Z79" s="5">
        <v>40</v>
      </c>
      <c r="AA79" s="5">
        <v>80</v>
      </c>
      <c r="AB79" s="5">
        <v>23</v>
      </c>
      <c r="AC79" s="5">
        <v>8</v>
      </c>
      <c r="AD79" s="5">
        <v>18</v>
      </c>
      <c r="AE79" s="5">
        <v>11</v>
      </c>
      <c r="AF79" s="49"/>
    </row>
    <row r="80" spans="1:32" ht="12.75" customHeight="1" x14ac:dyDescent="0.2">
      <c r="A80" s="42"/>
      <c r="B80" s="200"/>
      <c r="C80" s="9" t="s">
        <v>11</v>
      </c>
      <c r="D80" s="3">
        <f t="shared" si="27"/>
        <v>262</v>
      </c>
      <c r="E80" s="5">
        <v>56</v>
      </c>
      <c r="F80" s="5">
        <v>105</v>
      </c>
      <c r="G80" s="5">
        <v>40</v>
      </c>
      <c r="H80" s="5">
        <v>15</v>
      </c>
      <c r="I80" s="5">
        <v>40</v>
      </c>
      <c r="J80" s="5">
        <v>6</v>
      </c>
      <c r="K80" s="42"/>
      <c r="L80" s="5">
        <v>61</v>
      </c>
      <c r="M80" s="5">
        <v>109</v>
      </c>
      <c r="N80" s="5">
        <v>41</v>
      </c>
      <c r="O80" s="5">
        <v>9</v>
      </c>
      <c r="P80" s="5">
        <v>36</v>
      </c>
      <c r="Q80" s="5">
        <v>6</v>
      </c>
      <c r="R80" s="42"/>
      <c r="S80" s="5">
        <v>64</v>
      </c>
      <c r="T80" s="5">
        <v>99</v>
      </c>
      <c r="U80" s="5">
        <v>42</v>
      </c>
      <c r="V80" s="5">
        <v>10</v>
      </c>
      <c r="W80" s="5">
        <v>40</v>
      </c>
      <c r="X80" s="5">
        <v>7</v>
      </c>
      <c r="Y80" s="42"/>
      <c r="Z80" s="5">
        <v>59</v>
      </c>
      <c r="AA80" s="5">
        <v>94</v>
      </c>
      <c r="AB80" s="5">
        <v>40</v>
      </c>
      <c r="AC80" s="5">
        <v>10</v>
      </c>
      <c r="AD80" s="5">
        <v>50</v>
      </c>
      <c r="AE80" s="5">
        <v>9</v>
      </c>
      <c r="AF80" s="49"/>
    </row>
    <row r="81" spans="1:32" ht="12.75" customHeight="1" x14ac:dyDescent="0.2">
      <c r="A81" s="42"/>
      <c r="B81" s="200"/>
      <c r="C81" s="9" t="s">
        <v>12</v>
      </c>
      <c r="D81" s="3">
        <f t="shared" si="27"/>
        <v>307</v>
      </c>
      <c r="E81" s="5">
        <v>58</v>
      </c>
      <c r="F81" s="5">
        <v>147</v>
      </c>
      <c r="G81" s="5">
        <v>47</v>
      </c>
      <c r="H81" s="5">
        <v>18</v>
      </c>
      <c r="I81" s="5">
        <v>31</v>
      </c>
      <c r="J81" s="5">
        <v>6</v>
      </c>
      <c r="K81" s="42"/>
      <c r="L81" s="5">
        <v>63</v>
      </c>
      <c r="M81" s="5">
        <v>141</v>
      </c>
      <c r="N81" s="5">
        <v>57</v>
      </c>
      <c r="O81" s="5">
        <v>14</v>
      </c>
      <c r="P81" s="5">
        <v>25</v>
      </c>
      <c r="Q81" s="5">
        <v>7</v>
      </c>
      <c r="R81" s="42"/>
      <c r="S81" s="5">
        <v>60</v>
      </c>
      <c r="T81" s="5">
        <v>127</v>
      </c>
      <c r="U81" s="5">
        <v>71</v>
      </c>
      <c r="V81" s="5">
        <v>11</v>
      </c>
      <c r="W81" s="5">
        <v>29</v>
      </c>
      <c r="X81" s="5">
        <v>9</v>
      </c>
      <c r="Y81" s="42"/>
      <c r="Z81" s="5">
        <v>64</v>
      </c>
      <c r="AA81" s="5">
        <v>135</v>
      </c>
      <c r="AB81" s="5">
        <v>49</v>
      </c>
      <c r="AC81" s="5">
        <v>10</v>
      </c>
      <c r="AD81" s="5">
        <v>40</v>
      </c>
      <c r="AE81" s="5">
        <v>9</v>
      </c>
      <c r="AF81" s="49"/>
    </row>
    <row r="82" spans="1:32" ht="12.75" customHeight="1" x14ac:dyDescent="0.2">
      <c r="A82" s="42"/>
      <c r="B82" s="200"/>
      <c r="C82" s="9" t="s">
        <v>13</v>
      </c>
      <c r="D82" s="3">
        <f t="shared" si="27"/>
        <v>318</v>
      </c>
      <c r="E82" s="5">
        <v>65</v>
      </c>
      <c r="F82" s="5">
        <v>133</v>
      </c>
      <c r="G82" s="5">
        <v>49</v>
      </c>
      <c r="H82" s="5">
        <v>17</v>
      </c>
      <c r="I82" s="5">
        <v>46</v>
      </c>
      <c r="J82" s="5">
        <v>8</v>
      </c>
      <c r="K82" s="42"/>
      <c r="L82" s="5">
        <v>59</v>
      </c>
      <c r="M82" s="5">
        <v>140</v>
      </c>
      <c r="N82" s="5">
        <v>57</v>
      </c>
      <c r="O82" s="5">
        <v>15</v>
      </c>
      <c r="P82" s="5">
        <v>38</v>
      </c>
      <c r="Q82" s="5">
        <v>9</v>
      </c>
      <c r="R82" s="42"/>
      <c r="S82" s="5">
        <v>54</v>
      </c>
      <c r="T82" s="5">
        <v>143</v>
      </c>
      <c r="U82" s="5">
        <v>57</v>
      </c>
      <c r="V82" s="5">
        <v>9</v>
      </c>
      <c r="W82" s="5">
        <v>43</v>
      </c>
      <c r="X82" s="5">
        <v>12</v>
      </c>
      <c r="Y82" s="42"/>
      <c r="Z82" s="5">
        <v>61</v>
      </c>
      <c r="AA82" s="5">
        <v>132</v>
      </c>
      <c r="AB82" s="5">
        <v>52</v>
      </c>
      <c r="AC82" s="5">
        <v>6</v>
      </c>
      <c r="AD82" s="5">
        <v>56</v>
      </c>
      <c r="AE82" s="5">
        <v>11</v>
      </c>
      <c r="AF82" s="49"/>
    </row>
    <row r="83" spans="1:32" ht="12.75" customHeight="1" x14ac:dyDescent="0.2">
      <c r="A83" s="42"/>
      <c r="B83" s="200" t="s">
        <v>82</v>
      </c>
      <c r="C83" s="9" t="s">
        <v>14</v>
      </c>
      <c r="D83" s="3">
        <f t="shared" si="27"/>
        <v>546</v>
      </c>
      <c r="E83" s="5">
        <v>111</v>
      </c>
      <c r="F83" s="5">
        <v>226</v>
      </c>
      <c r="G83" s="5">
        <v>80</v>
      </c>
      <c r="H83" s="5">
        <v>33</v>
      </c>
      <c r="I83" s="5">
        <v>79</v>
      </c>
      <c r="J83" s="5">
        <v>17</v>
      </c>
      <c r="K83" s="42"/>
      <c r="L83" s="5">
        <v>125</v>
      </c>
      <c r="M83" s="5">
        <v>234</v>
      </c>
      <c r="N83" s="5">
        <v>83</v>
      </c>
      <c r="O83" s="5">
        <v>22</v>
      </c>
      <c r="P83" s="5">
        <v>65</v>
      </c>
      <c r="Q83" s="5">
        <v>17</v>
      </c>
      <c r="R83" s="42"/>
      <c r="S83" s="5">
        <v>118</v>
      </c>
      <c r="T83" s="5">
        <v>234</v>
      </c>
      <c r="U83" s="5">
        <v>89</v>
      </c>
      <c r="V83" s="5">
        <v>14</v>
      </c>
      <c r="W83" s="5">
        <v>72</v>
      </c>
      <c r="X83" s="5">
        <v>19</v>
      </c>
      <c r="Y83" s="42"/>
      <c r="Z83" s="5">
        <v>114</v>
      </c>
      <c r="AA83" s="5">
        <v>221</v>
      </c>
      <c r="AB83" s="5">
        <v>75</v>
      </c>
      <c r="AC83" s="5">
        <v>23</v>
      </c>
      <c r="AD83" s="5">
        <v>91</v>
      </c>
      <c r="AE83" s="5">
        <v>22</v>
      </c>
      <c r="AF83" s="49"/>
    </row>
    <row r="84" spans="1:32" ht="12.75" customHeight="1" x14ac:dyDescent="0.2">
      <c r="A84" s="42"/>
      <c r="B84" s="200"/>
      <c r="C84" s="9" t="s">
        <v>15</v>
      </c>
      <c r="D84" s="3">
        <f t="shared" si="27"/>
        <v>225</v>
      </c>
      <c r="E84" s="5">
        <v>41</v>
      </c>
      <c r="F84" s="5">
        <v>100</v>
      </c>
      <c r="G84" s="5">
        <v>42</v>
      </c>
      <c r="H84" s="5">
        <v>11</v>
      </c>
      <c r="I84" s="5">
        <v>24</v>
      </c>
      <c r="J84" s="5">
        <v>7</v>
      </c>
      <c r="K84" s="42"/>
      <c r="L84" s="5">
        <v>43</v>
      </c>
      <c r="M84" s="5">
        <v>107</v>
      </c>
      <c r="N84" s="5">
        <v>38</v>
      </c>
      <c r="O84" s="5">
        <v>8</v>
      </c>
      <c r="P84" s="5">
        <v>23</v>
      </c>
      <c r="Q84" s="5">
        <v>6</v>
      </c>
      <c r="R84" s="42"/>
      <c r="S84" s="5">
        <v>44</v>
      </c>
      <c r="T84" s="5">
        <v>94</v>
      </c>
      <c r="U84" s="5">
        <v>44</v>
      </c>
      <c r="V84" s="5">
        <v>8</v>
      </c>
      <c r="W84" s="5">
        <v>25</v>
      </c>
      <c r="X84" s="5">
        <v>10</v>
      </c>
      <c r="Y84" s="42"/>
      <c r="Z84" s="5">
        <v>52</v>
      </c>
      <c r="AA84" s="5">
        <v>89</v>
      </c>
      <c r="AB84" s="5">
        <v>37</v>
      </c>
      <c r="AC84" s="5">
        <v>6</v>
      </c>
      <c r="AD84" s="5">
        <v>33</v>
      </c>
      <c r="AE84" s="5">
        <v>8</v>
      </c>
      <c r="AF84" s="49"/>
    </row>
    <row r="85" spans="1:32" ht="12.75" customHeight="1" x14ac:dyDescent="0.2">
      <c r="A85" s="42"/>
      <c r="B85" s="200"/>
      <c r="C85" s="9" t="s">
        <v>16</v>
      </c>
      <c r="D85" s="3">
        <f t="shared" si="27"/>
        <v>296</v>
      </c>
      <c r="E85" s="5">
        <v>61</v>
      </c>
      <c r="F85" s="5">
        <v>139</v>
      </c>
      <c r="G85" s="5">
        <v>44</v>
      </c>
      <c r="H85" s="5">
        <v>13</v>
      </c>
      <c r="I85" s="5">
        <v>32</v>
      </c>
      <c r="J85" s="5">
        <v>7</v>
      </c>
      <c r="K85" s="42"/>
      <c r="L85" s="5">
        <v>56</v>
      </c>
      <c r="M85" s="5">
        <v>140</v>
      </c>
      <c r="N85" s="5">
        <v>52</v>
      </c>
      <c r="O85" s="5">
        <v>10</v>
      </c>
      <c r="P85" s="5">
        <v>29</v>
      </c>
      <c r="Q85" s="5">
        <v>9</v>
      </c>
      <c r="R85" s="42"/>
      <c r="S85" s="5">
        <v>50</v>
      </c>
      <c r="T85" s="5">
        <v>117</v>
      </c>
      <c r="U85" s="5">
        <v>67</v>
      </c>
      <c r="V85" s="5">
        <v>17</v>
      </c>
      <c r="W85" s="5">
        <v>35</v>
      </c>
      <c r="X85" s="5">
        <v>10</v>
      </c>
      <c r="Y85" s="42"/>
      <c r="Z85" s="5">
        <v>58</v>
      </c>
      <c r="AA85" s="5">
        <v>131</v>
      </c>
      <c r="AB85" s="5">
        <v>52</v>
      </c>
      <c r="AC85" s="5">
        <v>5</v>
      </c>
      <c r="AD85" s="5">
        <v>40</v>
      </c>
      <c r="AE85" s="5">
        <v>10</v>
      </c>
      <c r="AF85" s="49"/>
    </row>
    <row r="86" spans="1:32" ht="12.75" customHeight="1" x14ac:dyDescent="0.2">
      <c r="A86" s="42"/>
      <c r="B86" s="128" t="s">
        <v>116</v>
      </c>
      <c r="C86" s="9" t="s">
        <v>115</v>
      </c>
      <c r="D86" s="3">
        <f t="shared" si="27"/>
        <v>993</v>
      </c>
      <c r="E86" s="5">
        <v>190</v>
      </c>
      <c r="F86" s="5">
        <v>437</v>
      </c>
      <c r="G86" s="5">
        <v>157</v>
      </c>
      <c r="H86" s="5">
        <v>54</v>
      </c>
      <c r="I86" s="5">
        <v>125</v>
      </c>
      <c r="J86" s="5">
        <v>30</v>
      </c>
      <c r="K86" s="42"/>
      <c r="L86" s="5">
        <v>193</v>
      </c>
      <c r="M86" s="5">
        <v>451</v>
      </c>
      <c r="N86" s="5">
        <v>169</v>
      </c>
      <c r="O86" s="5">
        <v>38</v>
      </c>
      <c r="P86" s="5">
        <v>110</v>
      </c>
      <c r="Q86" s="5">
        <v>32</v>
      </c>
      <c r="R86" s="42"/>
      <c r="S86" s="5">
        <v>188</v>
      </c>
      <c r="T86" s="5">
        <v>413</v>
      </c>
      <c r="U86" s="5">
        <v>194</v>
      </c>
      <c r="V86" s="5">
        <v>36</v>
      </c>
      <c r="W86" s="5">
        <v>124</v>
      </c>
      <c r="X86" s="5">
        <v>38</v>
      </c>
      <c r="Y86" s="42"/>
      <c r="Z86" s="5">
        <v>203</v>
      </c>
      <c r="AA86" s="5">
        <v>414</v>
      </c>
      <c r="AB86" s="5">
        <v>160</v>
      </c>
      <c r="AC86" s="5">
        <v>28</v>
      </c>
      <c r="AD86" s="5">
        <v>151</v>
      </c>
      <c r="AE86" s="5">
        <v>37</v>
      </c>
      <c r="AF86" s="49"/>
    </row>
    <row r="87" spans="1:32" ht="12.75" customHeight="1" x14ac:dyDescent="0.2">
      <c r="A87" s="42"/>
      <c r="B87" s="200" t="s">
        <v>84</v>
      </c>
      <c r="C87" s="9" t="s">
        <v>17</v>
      </c>
      <c r="D87" s="3">
        <f t="shared" si="27"/>
        <v>352</v>
      </c>
      <c r="E87" s="5">
        <v>70</v>
      </c>
      <c r="F87" s="5">
        <v>173</v>
      </c>
      <c r="G87" s="5">
        <v>52</v>
      </c>
      <c r="H87" s="5">
        <v>15</v>
      </c>
      <c r="I87" s="5">
        <v>36</v>
      </c>
      <c r="J87" s="5">
        <v>6</v>
      </c>
      <c r="K87" s="42"/>
      <c r="L87" s="5">
        <v>76</v>
      </c>
      <c r="M87" s="5">
        <v>171</v>
      </c>
      <c r="N87" s="5">
        <v>54</v>
      </c>
      <c r="O87" s="5">
        <v>14</v>
      </c>
      <c r="P87" s="5">
        <v>31</v>
      </c>
      <c r="Q87" s="5">
        <v>6</v>
      </c>
      <c r="R87" s="42"/>
      <c r="S87" s="5">
        <v>62</v>
      </c>
      <c r="T87" s="5">
        <v>169</v>
      </c>
      <c r="U87" s="5">
        <v>60</v>
      </c>
      <c r="V87" s="5">
        <v>14</v>
      </c>
      <c r="W87" s="5">
        <v>39</v>
      </c>
      <c r="X87" s="5">
        <v>8</v>
      </c>
      <c r="Y87" s="42"/>
      <c r="Z87" s="5">
        <v>73</v>
      </c>
      <c r="AA87" s="5">
        <v>157</v>
      </c>
      <c r="AB87" s="5">
        <v>55</v>
      </c>
      <c r="AC87" s="5">
        <v>8</v>
      </c>
      <c r="AD87" s="5">
        <v>49</v>
      </c>
      <c r="AE87" s="5">
        <v>10</v>
      </c>
      <c r="AF87" s="49"/>
    </row>
    <row r="88" spans="1:32" ht="12.75" customHeight="1" x14ac:dyDescent="0.2">
      <c r="A88" s="42"/>
      <c r="B88" s="200"/>
      <c r="C88" s="9" t="s">
        <v>18</v>
      </c>
      <c r="D88" s="3">
        <f t="shared" si="27"/>
        <v>427</v>
      </c>
      <c r="E88" s="5">
        <v>83</v>
      </c>
      <c r="F88" s="5">
        <v>181</v>
      </c>
      <c r="G88" s="5">
        <v>66</v>
      </c>
      <c r="H88" s="5">
        <v>25</v>
      </c>
      <c r="I88" s="5">
        <v>63</v>
      </c>
      <c r="J88" s="5">
        <v>9</v>
      </c>
      <c r="K88" s="42"/>
      <c r="L88" s="5">
        <v>82</v>
      </c>
      <c r="M88" s="5">
        <v>188</v>
      </c>
      <c r="N88" s="5">
        <v>74</v>
      </c>
      <c r="O88" s="5">
        <v>14</v>
      </c>
      <c r="P88" s="5">
        <v>59</v>
      </c>
      <c r="Q88" s="5">
        <v>10</v>
      </c>
      <c r="R88" s="42"/>
      <c r="S88" s="5">
        <v>89</v>
      </c>
      <c r="T88" s="5">
        <v>168</v>
      </c>
      <c r="U88" s="5">
        <v>79</v>
      </c>
      <c r="V88" s="5">
        <v>17</v>
      </c>
      <c r="W88" s="5">
        <v>60</v>
      </c>
      <c r="X88" s="5">
        <v>14</v>
      </c>
      <c r="Y88" s="42"/>
      <c r="Z88" s="5">
        <v>88</v>
      </c>
      <c r="AA88" s="5">
        <v>165</v>
      </c>
      <c r="AB88" s="5">
        <v>73</v>
      </c>
      <c r="AC88" s="5">
        <v>12</v>
      </c>
      <c r="AD88" s="5">
        <v>77</v>
      </c>
      <c r="AE88" s="5">
        <v>12</v>
      </c>
      <c r="AF88" s="49"/>
    </row>
    <row r="89" spans="1:32" ht="12.75" customHeight="1" x14ac:dyDescent="0.2">
      <c r="A89" s="42"/>
      <c r="B89" s="200"/>
      <c r="C89" s="9" t="s">
        <v>19</v>
      </c>
      <c r="D89" s="3">
        <f t="shared" si="27"/>
        <v>288</v>
      </c>
      <c r="E89" s="5">
        <v>60</v>
      </c>
      <c r="F89" s="5">
        <v>111</v>
      </c>
      <c r="G89" s="5">
        <v>48</v>
      </c>
      <c r="H89" s="5">
        <v>17</v>
      </c>
      <c r="I89" s="5">
        <v>36</v>
      </c>
      <c r="J89" s="5">
        <v>16</v>
      </c>
      <c r="K89" s="42"/>
      <c r="L89" s="5">
        <v>66</v>
      </c>
      <c r="M89" s="5">
        <v>122</v>
      </c>
      <c r="N89" s="5">
        <v>45</v>
      </c>
      <c r="O89" s="5">
        <v>12</v>
      </c>
      <c r="P89" s="5">
        <v>27</v>
      </c>
      <c r="Q89" s="5">
        <v>16</v>
      </c>
      <c r="R89" s="42"/>
      <c r="S89" s="5">
        <v>61</v>
      </c>
      <c r="T89" s="5">
        <v>108</v>
      </c>
      <c r="U89" s="5">
        <v>61</v>
      </c>
      <c r="V89" s="5">
        <v>8</v>
      </c>
      <c r="W89" s="5">
        <v>33</v>
      </c>
      <c r="X89" s="5">
        <v>17</v>
      </c>
      <c r="Y89" s="42"/>
      <c r="Z89" s="5">
        <v>63</v>
      </c>
      <c r="AA89" s="5">
        <v>119</v>
      </c>
      <c r="AB89" s="5">
        <v>36</v>
      </c>
      <c r="AC89" s="5">
        <v>14</v>
      </c>
      <c r="AD89" s="5">
        <v>38</v>
      </c>
      <c r="AE89" s="5">
        <v>18</v>
      </c>
      <c r="AF89" s="49"/>
    </row>
    <row r="90" spans="1:32" ht="12.75" customHeight="1" x14ac:dyDescent="0.2">
      <c r="A90" s="42"/>
      <c r="B90" s="200" t="s">
        <v>83</v>
      </c>
      <c r="C90" s="9" t="s">
        <v>20</v>
      </c>
      <c r="D90" s="3">
        <f t="shared" si="27"/>
        <v>227</v>
      </c>
      <c r="E90" s="5">
        <v>36</v>
      </c>
      <c r="F90" s="5">
        <v>108</v>
      </c>
      <c r="G90" s="5">
        <v>39</v>
      </c>
      <c r="H90" s="5">
        <v>10</v>
      </c>
      <c r="I90" s="5">
        <v>32</v>
      </c>
      <c r="J90" s="5">
        <v>2</v>
      </c>
      <c r="K90" s="42"/>
      <c r="L90" s="5">
        <v>38</v>
      </c>
      <c r="M90" s="5">
        <v>108</v>
      </c>
      <c r="N90" s="5">
        <v>40</v>
      </c>
      <c r="O90" s="5">
        <v>7</v>
      </c>
      <c r="P90" s="5">
        <v>32</v>
      </c>
      <c r="Q90" s="5">
        <v>2</v>
      </c>
      <c r="R90" s="42"/>
      <c r="S90" s="5">
        <v>31</v>
      </c>
      <c r="T90" s="5">
        <v>111</v>
      </c>
      <c r="U90" s="5">
        <v>37</v>
      </c>
      <c r="V90" s="5">
        <v>7</v>
      </c>
      <c r="W90" s="5">
        <v>37</v>
      </c>
      <c r="X90" s="5">
        <v>4</v>
      </c>
      <c r="Y90" s="42"/>
      <c r="Z90" s="5">
        <v>43</v>
      </c>
      <c r="AA90" s="5">
        <v>93</v>
      </c>
      <c r="AB90" s="5">
        <v>44</v>
      </c>
      <c r="AC90" s="5">
        <v>6</v>
      </c>
      <c r="AD90" s="5">
        <v>36</v>
      </c>
      <c r="AE90" s="5">
        <v>5</v>
      </c>
      <c r="AF90" s="49"/>
    </row>
    <row r="91" spans="1:32" ht="12.75" customHeight="1" x14ac:dyDescent="0.2">
      <c r="A91" s="42"/>
      <c r="B91" s="200"/>
      <c r="C91" s="9" t="s">
        <v>21</v>
      </c>
      <c r="D91" s="3">
        <f t="shared" si="27"/>
        <v>327</v>
      </c>
      <c r="E91" s="5">
        <v>60</v>
      </c>
      <c r="F91" s="5">
        <v>145</v>
      </c>
      <c r="G91" s="5">
        <v>53</v>
      </c>
      <c r="H91" s="5">
        <v>17</v>
      </c>
      <c r="I91" s="5">
        <v>40</v>
      </c>
      <c r="J91" s="5">
        <v>12</v>
      </c>
      <c r="K91" s="42"/>
      <c r="L91" s="5">
        <v>67</v>
      </c>
      <c r="M91" s="5">
        <v>154</v>
      </c>
      <c r="N91" s="5">
        <v>52</v>
      </c>
      <c r="O91" s="5">
        <v>10</v>
      </c>
      <c r="P91" s="5">
        <v>31</v>
      </c>
      <c r="Q91" s="5">
        <v>13</v>
      </c>
      <c r="R91" s="42"/>
      <c r="S91" s="5">
        <v>56</v>
      </c>
      <c r="T91" s="5">
        <v>139</v>
      </c>
      <c r="U91" s="5">
        <v>74</v>
      </c>
      <c r="V91" s="5">
        <v>8</v>
      </c>
      <c r="W91" s="5">
        <v>36</v>
      </c>
      <c r="X91" s="5">
        <v>14</v>
      </c>
      <c r="Y91" s="42"/>
      <c r="Z91" s="5">
        <v>68</v>
      </c>
      <c r="AA91" s="5">
        <v>142</v>
      </c>
      <c r="AB91" s="5">
        <v>52</v>
      </c>
      <c r="AC91" s="5">
        <v>7</v>
      </c>
      <c r="AD91" s="5">
        <v>43</v>
      </c>
      <c r="AE91" s="5">
        <v>15</v>
      </c>
      <c r="AF91" s="49"/>
    </row>
    <row r="92" spans="1:32" ht="12.75" customHeight="1" x14ac:dyDescent="0.2">
      <c r="A92" s="42"/>
      <c r="B92" s="200"/>
      <c r="C92" s="9" t="s">
        <v>22</v>
      </c>
      <c r="D92" s="3">
        <f t="shared" si="27"/>
        <v>242</v>
      </c>
      <c r="E92" s="5">
        <v>47</v>
      </c>
      <c r="F92" s="5">
        <v>108</v>
      </c>
      <c r="G92" s="5">
        <v>39</v>
      </c>
      <c r="H92" s="5">
        <v>15</v>
      </c>
      <c r="I92" s="5">
        <v>24</v>
      </c>
      <c r="J92" s="5">
        <v>9</v>
      </c>
      <c r="K92" s="42"/>
      <c r="L92" s="5">
        <v>48</v>
      </c>
      <c r="M92" s="5">
        <v>112</v>
      </c>
      <c r="N92" s="5">
        <v>43</v>
      </c>
      <c r="O92" s="5">
        <v>12</v>
      </c>
      <c r="P92" s="5">
        <v>19</v>
      </c>
      <c r="Q92" s="5">
        <v>8</v>
      </c>
      <c r="R92" s="42"/>
      <c r="S92" s="5">
        <v>45</v>
      </c>
      <c r="T92" s="5">
        <v>105</v>
      </c>
      <c r="U92" s="5">
        <v>45</v>
      </c>
      <c r="V92" s="5">
        <v>13</v>
      </c>
      <c r="W92" s="5">
        <v>24</v>
      </c>
      <c r="X92" s="5">
        <v>10</v>
      </c>
      <c r="Y92" s="42"/>
      <c r="Z92" s="5">
        <v>47</v>
      </c>
      <c r="AA92" s="5">
        <v>104</v>
      </c>
      <c r="AB92" s="5">
        <v>41</v>
      </c>
      <c r="AC92" s="5">
        <v>10</v>
      </c>
      <c r="AD92" s="5">
        <v>30</v>
      </c>
      <c r="AE92" s="5">
        <v>10</v>
      </c>
      <c r="AF92" s="49"/>
    </row>
    <row r="93" spans="1:32" ht="12.75" customHeight="1" x14ac:dyDescent="0.2">
      <c r="A93" s="42"/>
      <c r="B93" s="200"/>
      <c r="C93" s="9" t="s">
        <v>23</v>
      </c>
      <c r="D93" s="3">
        <f t="shared" si="27"/>
        <v>271</v>
      </c>
      <c r="E93" s="5">
        <v>70</v>
      </c>
      <c r="F93" s="5">
        <v>104</v>
      </c>
      <c r="G93" s="5">
        <v>35</v>
      </c>
      <c r="H93" s="5">
        <v>15</v>
      </c>
      <c r="I93" s="5">
        <v>39</v>
      </c>
      <c r="J93" s="5">
        <v>8</v>
      </c>
      <c r="K93" s="42"/>
      <c r="L93" s="5">
        <v>71</v>
      </c>
      <c r="M93" s="5">
        <v>107</v>
      </c>
      <c r="N93" s="5">
        <v>38</v>
      </c>
      <c r="O93" s="5">
        <v>11</v>
      </c>
      <c r="P93" s="5">
        <v>35</v>
      </c>
      <c r="Q93" s="5">
        <v>9</v>
      </c>
      <c r="R93" s="42"/>
      <c r="S93" s="5">
        <v>80</v>
      </c>
      <c r="T93" s="5">
        <v>90</v>
      </c>
      <c r="U93" s="5">
        <v>44</v>
      </c>
      <c r="V93" s="5">
        <v>11</v>
      </c>
      <c r="W93" s="5">
        <v>35</v>
      </c>
      <c r="X93" s="5">
        <v>11</v>
      </c>
      <c r="Y93" s="42"/>
      <c r="Z93" s="5">
        <v>66</v>
      </c>
      <c r="AA93" s="5">
        <v>102</v>
      </c>
      <c r="AB93" s="5">
        <v>27</v>
      </c>
      <c r="AC93" s="5">
        <v>11</v>
      </c>
      <c r="AD93" s="5">
        <v>55</v>
      </c>
      <c r="AE93" s="5">
        <v>10</v>
      </c>
      <c r="AF93" s="49"/>
    </row>
  </sheetData>
  <mergeCells count="39">
    <mergeCell ref="S5:X5"/>
    <mergeCell ref="Z5:AE5"/>
    <mergeCell ref="B33:B36"/>
    <mergeCell ref="B10:B13"/>
    <mergeCell ref="B14:B16"/>
    <mergeCell ref="B18:B20"/>
    <mergeCell ref="B21:B24"/>
    <mergeCell ref="B28:C29"/>
    <mergeCell ref="D28:J28"/>
    <mergeCell ref="L28:Q28"/>
    <mergeCell ref="S28:X28"/>
    <mergeCell ref="Z28:AE28"/>
    <mergeCell ref="B30:B32"/>
    <mergeCell ref="B7:B9"/>
    <mergeCell ref="B5:C6"/>
    <mergeCell ref="D5:J5"/>
    <mergeCell ref="B37:B39"/>
    <mergeCell ref="B41:B43"/>
    <mergeCell ref="B44:B47"/>
    <mergeCell ref="L51:Q51"/>
    <mergeCell ref="L5:Q5"/>
    <mergeCell ref="Z51:AE51"/>
    <mergeCell ref="B53:B55"/>
    <mergeCell ref="B56:B59"/>
    <mergeCell ref="B60:B62"/>
    <mergeCell ref="D51:J51"/>
    <mergeCell ref="B51:C52"/>
    <mergeCell ref="B64:B66"/>
    <mergeCell ref="B67:B70"/>
    <mergeCell ref="B74:C75"/>
    <mergeCell ref="D74:J74"/>
    <mergeCell ref="L74:Q74"/>
    <mergeCell ref="B90:B93"/>
    <mergeCell ref="Z74:AE74"/>
    <mergeCell ref="B76:B78"/>
    <mergeCell ref="B79:B82"/>
    <mergeCell ref="B83:B85"/>
    <mergeCell ref="B87:B89"/>
    <mergeCell ref="S74:X74"/>
  </mergeCells>
  <conditionalFormatting sqref="L77:Q93 E77:J93 S77:X93 Z77:AE93">
    <cfRule type="cellIs" dxfId="0" priority="4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5"/>
  <sheetViews>
    <sheetView showGridLines="0" zoomScaleNormal="100" workbookViewId="0">
      <pane ySplit="5" topLeftCell="A6" activePane="bottomLeft" state="frozen"/>
      <selection pane="bottomLeft"/>
    </sheetView>
  </sheetViews>
  <sheetFormatPr baseColWidth="10" defaultRowHeight="15" x14ac:dyDescent="0.25"/>
  <cols>
    <col min="1" max="1" width="2" customWidth="1"/>
    <col min="2" max="2" width="44.85546875" customWidth="1"/>
    <col min="3" max="3" width="21.28515625" customWidth="1"/>
    <col min="4" max="4" width="1.85546875" customWidth="1"/>
    <col min="5" max="5" width="20.7109375" customWidth="1"/>
    <col min="6" max="6" width="1.85546875" customWidth="1"/>
    <col min="7" max="7" width="20.7109375" customWidth="1"/>
    <col min="8" max="8" width="9.28515625" customWidth="1"/>
  </cols>
  <sheetData>
    <row r="2" spans="2:8" ht="15.75" x14ac:dyDescent="0.25">
      <c r="B2" s="75" t="s">
        <v>180</v>
      </c>
    </row>
    <row r="3" spans="2:8" x14ac:dyDescent="0.25">
      <c r="B3" t="s">
        <v>158</v>
      </c>
    </row>
    <row r="5" spans="2:8" ht="35.1" customHeight="1" x14ac:dyDescent="0.25">
      <c r="B5" s="32" t="s">
        <v>146</v>
      </c>
      <c r="C5" s="74" t="s">
        <v>85</v>
      </c>
      <c r="D5" s="94"/>
      <c r="E5" s="74" t="s">
        <v>107</v>
      </c>
      <c r="F5" s="94"/>
      <c r="G5" s="74" t="s">
        <v>86</v>
      </c>
      <c r="H5" s="72"/>
    </row>
    <row r="6" spans="2:8" ht="12.75" customHeight="1" x14ac:dyDescent="0.25">
      <c r="B6" s="76" t="s">
        <v>129</v>
      </c>
      <c r="C6" s="5">
        <v>207335.92608805012</v>
      </c>
      <c r="D6" s="93"/>
      <c r="E6" s="73">
        <f>C6/552975*100</f>
        <v>37.494629248709273</v>
      </c>
      <c r="F6" s="93"/>
      <c r="G6" s="5">
        <v>417</v>
      </c>
      <c r="H6" s="72"/>
    </row>
    <row r="7" spans="2:8" ht="12.75" customHeight="1" x14ac:dyDescent="0.25">
      <c r="B7" s="76" t="s">
        <v>139</v>
      </c>
      <c r="C7" s="5">
        <v>153649.1955917406</v>
      </c>
      <c r="D7" s="93"/>
      <c r="E7" s="73">
        <f t="shared" ref="E7:E20" si="0">C7/552975*100</f>
        <v>27.78592080866958</v>
      </c>
      <c r="F7" s="93"/>
      <c r="G7" s="5">
        <v>310</v>
      </c>
      <c r="H7" s="72"/>
    </row>
    <row r="8" spans="2:8" ht="12.75" customHeight="1" x14ac:dyDescent="0.25">
      <c r="B8" s="76" t="s">
        <v>131</v>
      </c>
      <c r="C8" s="5">
        <v>75649.410818833669</v>
      </c>
      <c r="D8" s="93"/>
      <c r="E8" s="73">
        <f t="shared" si="0"/>
        <v>13.680439589282276</v>
      </c>
      <c r="F8" s="93"/>
      <c r="G8" s="5">
        <v>143</v>
      </c>
      <c r="H8" s="72"/>
    </row>
    <row r="9" spans="2:8" ht="12.75" customHeight="1" x14ac:dyDescent="0.25">
      <c r="B9" s="76" t="s">
        <v>130</v>
      </c>
      <c r="C9" s="5">
        <v>54996.69044954011</v>
      </c>
      <c r="D9" s="93"/>
      <c r="E9" s="73">
        <f t="shared" si="0"/>
        <v>9.9456016003508498</v>
      </c>
      <c r="F9" s="93"/>
      <c r="G9" s="5">
        <v>105</v>
      </c>
      <c r="H9" s="72"/>
    </row>
    <row r="10" spans="2:8" ht="12.75" customHeight="1" x14ac:dyDescent="0.25">
      <c r="B10" s="76" t="s">
        <v>141</v>
      </c>
      <c r="C10" s="5">
        <v>54227.753128012329</v>
      </c>
      <c r="D10" s="93"/>
      <c r="E10" s="73">
        <f t="shared" si="0"/>
        <v>9.8065469737352196</v>
      </c>
      <c r="F10" s="93"/>
      <c r="G10" s="5">
        <v>105</v>
      </c>
      <c r="H10" s="72"/>
    </row>
    <row r="11" spans="2:8" ht="12.75" customHeight="1" x14ac:dyDescent="0.25">
      <c r="B11" s="76" t="s">
        <v>142</v>
      </c>
      <c r="C11" s="5">
        <v>52757.628548463923</v>
      </c>
      <c r="D11" s="93"/>
      <c r="E11" s="73">
        <f t="shared" si="0"/>
        <v>9.5406896421111131</v>
      </c>
      <c r="F11" s="93"/>
      <c r="G11" s="5">
        <v>100</v>
      </c>
      <c r="H11" s="72"/>
    </row>
    <row r="12" spans="2:8" ht="12.75" customHeight="1" x14ac:dyDescent="0.25">
      <c r="B12" s="76" t="s">
        <v>132</v>
      </c>
      <c r="C12" s="5">
        <v>49453.329429746365</v>
      </c>
      <c r="D12" s="93"/>
      <c r="E12" s="73">
        <f t="shared" si="0"/>
        <v>8.9431401835067348</v>
      </c>
      <c r="F12" s="93"/>
      <c r="G12" s="5">
        <v>104</v>
      </c>
      <c r="H12" s="72"/>
    </row>
    <row r="13" spans="2:8" ht="12.75" customHeight="1" x14ac:dyDescent="0.25">
      <c r="B13" s="76" t="s">
        <v>138</v>
      </c>
      <c r="C13" s="5">
        <v>46467.095695429416</v>
      </c>
      <c r="D13" s="93"/>
      <c r="E13" s="73">
        <f t="shared" si="0"/>
        <v>8.4031096695925527</v>
      </c>
      <c r="F13" s="93"/>
      <c r="G13" s="5">
        <v>73</v>
      </c>
      <c r="H13" s="72"/>
    </row>
    <row r="14" spans="2:8" ht="12.75" customHeight="1" x14ac:dyDescent="0.25">
      <c r="B14" s="76" t="s">
        <v>136</v>
      </c>
      <c r="C14" s="5">
        <v>36322.576096753255</v>
      </c>
      <c r="D14" s="93"/>
      <c r="E14" s="73">
        <f t="shared" si="0"/>
        <v>6.5685747270226056</v>
      </c>
      <c r="F14" s="93"/>
      <c r="G14" s="5">
        <v>69</v>
      </c>
      <c r="H14" s="72"/>
    </row>
    <row r="15" spans="2:8" ht="12.75" customHeight="1" x14ac:dyDescent="0.25">
      <c r="B15" s="76" t="s">
        <v>133</v>
      </c>
      <c r="C15" s="5">
        <v>32735.238736195006</v>
      </c>
      <c r="D15" s="93"/>
      <c r="E15" s="73">
        <f t="shared" si="0"/>
        <v>5.919840632251911</v>
      </c>
      <c r="F15" s="93"/>
      <c r="G15" s="5">
        <v>64</v>
      </c>
      <c r="H15" s="72"/>
    </row>
    <row r="16" spans="2:8" ht="12.75" customHeight="1" x14ac:dyDescent="0.25">
      <c r="B16" s="76" t="s">
        <v>134</v>
      </c>
      <c r="C16" s="5">
        <v>26295.932871376986</v>
      </c>
      <c r="D16" s="93"/>
      <c r="E16" s="73">
        <f t="shared" si="0"/>
        <v>4.7553565480133804</v>
      </c>
      <c r="F16" s="93"/>
      <c r="G16" s="5">
        <v>55</v>
      </c>
      <c r="H16" s="72"/>
    </row>
    <row r="17" spans="2:8" ht="12.75" customHeight="1" x14ac:dyDescent="0.25">
      <c r="B17" s="76" t="s">
        <v>140</v>
      </c>
      <c r="C17" s="5">
        <v>25932.788831644772</v>
      </c>
      <c r="D17" s="93"/>
      <c r="E17" s="73">
        <f t="shared" si="0"/>
        <v>4.6896855792114964</v>
      </c>
      <c r="F17" s="93"/>
      <c r="G17" s="5">
        <v>40</v>
      </c>
      <c r="H17" s="72"/>
    </row>
    <row r="18" spans="2:8" ht="12.75" customHeight="1" x14ac:dyDescent="0.25">
      <c r="B18" s="76" t="s">
        <v>137</v>
      </c>
      <c r="C18" s="5">
        <v>25304.606792811581</v>
      </c>
      <c r="D18" s="93"/>
      <c r="E18" s="73">
        <f t="shared" si="0"/>
        <v>4.576085138172898</v>
      </c>
      <c r="F18" s="93"/>
      <c r="G18" s="5">
        <v>47</v>
      </c>
      <c r="H18" s="72"/>
    </row>
    <row r="19" spans="2:8" ht="12.75" customHeight="1" x14ac:dyDescent="0.25">
      <c r="B19" s="76" t="s">
        <v>143</v>
      </c>
      <c r="C19" s="5">
        <v>21521.444281234752</v>
      </c>
      <c r="D19" s="93"/>
      <c r="E19" s="73">
        <f t="shared" si="0"/>
        <v>3.891938022737873</v>
      </c>
      <c r="F19" s="93"/>
      <c r="G19" s="5">
        <v>50</v>
      </c>
      <c r="H19" s="72"/>
    </row>
    <row r="20" spans="2:8" ht="12.75" customHeight="1" x14ac:dyDescent="0.25">
      <c r="B20" s="76" t="s">
        <v>135</v>
      </c>
      <c r="C20" s="5">
        <v>19689.255162347108</v>
      </c>
      <c r="D20" s="93"/>
      <c r="E20" s="73">
        <f t="shared" si="0"/>
        <v>3.5606049391649006</v>
      </c>
      <c r="F20" s="93"/>
      <c r="G20" s="5">
        <v>31</v>
      </c>
      <c r="H20" s="72"/>
    </row>
    <row r="21" spans="2:8" ht="12.75" customHeight="1" x14ac:dyDescent="0.25">
      <c r="B21" s="72"/>
    </row>
    <row r="22" spans="2:8" ht="12.75" customHeight="1" x14ac:dyDescent="0.25">
      <c r="B22" s="72"/>
    </row>
    <row r="23" spans="2:8" ht="12.75" customHeight="1" x14ac:dyDescent="0.25">
      <c r="B23" s="72"/>
    </row>
    <row r="24" spans="2:8" ht="12.75" customHeight="1" x14ac:dyDescent="0.25">
      <c r="B24" s="72"/>
    </row>
    <row r="25" spans="2:8" ht="12.75" customHeight="1" x14ac:dyDescent="0.25">
      <c r="B25" s="72"/>
    </row>
    <row r="26" spans="2:8" ht="12.75" customHeight="1" x14ac:dyDescent="0.25">
      <c r="B26" s="72"/>
    </row>
    <row r="27" spans="2:8" ht="12.75" customHeight="1" x14ac:dyDescent="0.25">
      <c r="B27" s="72"/>
    </row>
    <row r="28" spans="2:8" ht="12.75" customHeight="1" x14ac:dyDescent="0.25">
      <c r="B28" s="72"/>
    </row>
    <row r="29" spans="2:8" ht="12.75" customHeight="1" x14ac:dyDescent="0.25">
      <c r="B29" s="72"/>
    </row>
    <row r="30" spans="2:8" ht="12.75" customHeight="1" x14ac:dyDescent="0.25">
      <c r="B30" s="72"/>
    </row>
    <row r="31" spans="2:8" ht="12.75" customHeight="1" x14ac:dyDescent="0.25">
      <c r="B31" s="72"/>
    </row>
    <row r="32" spans="2:8" ht="12.75" customHeight="1" x14ac:dyDescent="0.25">
      <c r="B32" s="72"/>
    </row>
    <row r="33" spans="2:7" ht="12.75" customHeight="1" x14ac:dyDescent="0.25">
      <c r="B33" s="72"/>
    </row>
    <row r="34" spans="2:7" ht="12.75" customHeight="1" x14ac:dyDescent="0.25">
      <c r="B34" s="72"/>
    </row>
    <row r="35" spans="2:7" x14ac:dyDescent="0.25">
      <c r="B35" s="93"/>
      <c r="C35" s="93"/>
      <c r="D35" s="93"/>
      <c r="E35" s="93"/>
      <c r="F35" s="93"/>
      <c r="G35" s="93"/>
    </row>
  </sheetData>
  <conditionalFormatting sqref="G6:G20">
    <cfRule type="cellIs" dxfId="37" priority="1" operator="lessThan">
      <formula>10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B1:V92"/>
  <sheetViews>
    <sheetView showGridLines="0" zoomScaleNormal="100" workbookViewId="0">
      <pane ySplit="5" topLeftCell="A6" activePane="bottomLeft" state="frozen"/>
      <selection pane="bottomLeft"/>
    </sheetView>
  </sheetViews>
  <sheetFormatPr baseColWidth="10" defaultRowHeight="15" x14ac:dyDescent="0.25"/>
  <cols>
    <col min="1" max="1" width="2" customWidth="1"/>
    <col min="2" max="2" width="13.7109375" customWidth="1"/>
    <col min="9" max="9" width="2" customWidth="1"/>
    <col min="10" max="10" width="13.28515625" customWidth="1"/>
  </cols>
  <sheetData>
    <row r="1" spans="2:22" x14ac:dyDescent="0.25">
      <c r="B1" s="23"/>
      <c r="C1" s="23"/>
      <c r="D1" s="23"/>
      <c r="E1" s="23"/>
      <c r="F1" s="23"/>
      <c r="G1" s="23"/>
      <c r="H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2:22" ht="15.75" x14ac:dyDescent="0.25">
      <c r="B2" s="75" t="s">
        <v>119</v>
      </c>
      <c r="C2" s="23"/>
      <c r="D2" s="23"/>
      <c r="E2" s="23"/>
      <c r="F2" s="23"/>
      <c r="G2" s="23"/>
      <c r="H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2:22" x14ac:dyDescent="0.25">
      <c r="B3" s="23"/>
      <c r="C3" s="23"/>
      <c r="D3" s="23"/>
      <c r="E3" s="23"/>
      <c r="F3" s="23"/>
      <c r="G3" s="23"/>
      <c r="H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2:22" ht="15" customHeight="1" x14ac:dyDescent="0.25">
      <c r="B4" s="132" t="s">
        <v>85</v>
      </c>
      <c r="C4" s="132"/>
      <c r="D4" s="133" t="s">
        <v>87</v>
      </c>
      <c r="E4" s="133"/>
      <c r="F4" s="133"/>
      <c r="G4" s="133"/>
      <c r="H4" s="133"/>
      <c r="Q4" s="29"/>
      <c r="R4" s="23"/>
      <c r="S4" s="23"/>
      <c r="T4" s="23"/>
      <c r="U4" s="23"/>
      <c r="V4" s="23"/>
    </row>
    <row r="5" spans="2:22" ht="60.75" x14ac:dyDescent="0.25">
      <c r="B5" s="132"/>
      <c r="C5" s="132"/>
      <c r="D5" s="13" t="s">
        <v>25</v>
      </c>
      <c r="E5" s="13" t="s">
        <v>26</v>
      </c>
      <c r="F5" s="13" t="s">
        <v>27</v>
      </c>
      <c r="G5" s="13" t="s">
        <v>28</v>
      </c>
      <c r="H5" s="13" t="s">
        <v>29</v>
      </c>
      <c r="Q5" s="29"/>
      <c r="R5" s="23"/>
      <c r="S5" s="23"/>
      <c r="T5" s="23"/>
      <c r="U5" s="23"/>
      <c r="V5" s="23"/>
    </row>
    <row r="6" spans="2:22" ht="12.75" customHeight="1" x14ac:dyDescent="0.25">
      <c r="B6" s="129" t="s">
        <v>80</v>
      </c>
      <c r="C6" s="6" t="s">
        <v>25</v>
      </c>
      <c r="D6" s="3">
        <v>552975</v>
      </c>
      <c r="E6" s="3">
        <v>125646.22575006689</v>
      </c>
      <c r="F6" s="3">
        <v>369550.50291829766</v>
      </c>
      <c r="G6" s="3">
        <v>44790.466869499593</v>
      </c>
      <c r="H6" s="3">
        <v>12987.804462135724</v>
      </c>
      <c r="Q6" s="29"/>
      <c r="R6" s="23"/>
      <c r="S6" s="23"/>
      <c r="T6" s="23"/>
      <c r="U6" s="23"/>
      <c r="V6" s="23"/>
    </row>
    <row r="7" spans="2:22" ht="12.75" customHeight="1" x14ac:dyDescent="0.25">
      <c r="B7" s="130"/>
      <c r="C7" s="7" t="s">
        <v>8</v>
      </c>
      <c r="D7" s="3">
        <v>271601.99999999983</v>
      </c>
      <c r="E7" s="5">
        <v>67084.53785103785</v>
      </c>
      <c r="F7" s="5">
        <v>183374.89697962842</v>
      </c>
      <c r="G7" s="5">
        <v>15741.080081614282</v>
      </c>
      <c r="H7" s="51"/>
      <c r="Q7" s="29"/>
      <c r="R7" s="23"/>
      <c r="S7" s="23"/>
      <c r="T7" s="23"/>
      <c r="U7" s="23"/>
      <c r="V7" s="23"/>
    </row>
    <row r="8" spans="2:22" ht="12.75" customHeight="1" x14ac:dyDescent="0.25">
      <c r="B8" s="131"/>
      <c r="C8" s="7" t="s">
        <v>9</v>
      </c>
      <c r="D8" s="3">
        <v>281373.00000000006</v>
      </c>
      <c r="E8" s="5">
        <v>58561.687899029042</v>
      </c>
      <c r="F8" s="5">
        <v>186175.60593866924</v>
      </c>
      <c r="G8" s="5">
        <v>29049.386787885309</v>
      </c>
      <c r="H8" s="5">
        <v>7586.3193744164282</v>
      </c>
      <c r="Q8" s="29"/>
      <c r="R8" s="23"/>
      <c r="S8" s="23"/>
      <c r="T8" s="23"/>
      <c r="U8" s="23"/>
      <c r="V8" s="23"/>
    </row>
    <row r="9" spans="2:22" ht="12.75" customHeight="1" x14ac:dyDescent="0.25">
      <c r="B9" s="129" t="s">
        <v>81</v>
      </c>
      <c r="C9" s="7" t="s">
        <v>10</v>
      </c>
      <c r="D9" s="3">
        <v>100447.99999999985</v>
      </c>
      <c r="E9" s="5">
        <v>17879.977777777753</v>
      </c>
      <c r="F9" s="5">
        <v>65421.98333333325</v>
      </c>
      <c r="G9" s="5">
        <v>14359.572222222201</v>
      </c>
      <c r="H9" s="51"/>
      <c r="Q9" s="29"/>
      <c r="R9" s="23"/>
      <c r="S9" s="23"/>
      <c r="T9" s="23"/>
      <c r="U9" s="23"/>
      <c r="V9" s="23"/>
    </row>
    <row r="10" spans="2:22" ht="12.75" customHeight="1" x14ac:dyDescent="0.25">
      <c r="B10" s="130"/>
      <c r="C10" s="7" t="s">
        <v>11</v>
      </c>
      <c r="D10" s="3">
        <v>137978</v>
      </c>
      <c r="E10" s="5">
        <v>39747.338557933304</v>
      </c>
      <c r="F10" s="5">
        <v>85527.182105905784</v>
      </c>
      <c r="G10" s="5">
        <v>10548.647757213545</v>
      </c>
      <c r="H10" s="51"/>
      <c r="Q10" s="29"/>
      <c r="R10" s="23"/>
      <c r="S10" s="23"/>
      <c r="T10" s="23"/>
      <c r="U10" s="23"/>
      <c r="V10" s="23"/>
    </row>
    <row r="11" spans="2:22" ht="12.75" customHeight="1" x14ac:dyDescent="0.25">
      <c r="B11" s="130"/>
      <c r="C11" s="7" t="s">
        <v>12</v>
      </c>
      <c r="D11" s="3">
        <v>147340.00000000003</v>
      </c>
      <c r="E11" s="5">
        <v>31385.895446950701</v>
      </c>
      <c r="F11" s="5">
        <v>103738.23721804516</v>
      </c>
      <c r="G11" s="5">
        <v>8446.4693817877996</v>
      </c>
      <c r="H11" s="51"/>
      <c r="Q11" s="29"/>
      <c r="R11" s="23"/>
      <c r="S11" s="23"/>
      <c r="T11" s="23"/>
      <c r="U11" s="23"/>
      <c r="V11" s="23"/>
    </row>
    <row r="12" spans="2:22" ht="12.75" customHeight="1" x14ac:dyDescent="0.25">
      <c r="B12" s="131"/>
      <c r="C12" s="7" t="s">
        <v>13</v>
      </c>
      <c r="D12" s="3">
        <v>167209.00000000003</v>
      </c>
      <c r="E12" s="5">
        <v>36633.013967405132</v>
      </c>
      <c r="F12" s="5">
        <v>114863.10026101352</v>
      </c>
      <c r="G12" s="5">
        <v>11435.77750827604</v>
      </c>
      <c r="H12" s="51"/>
      <c r="Q12" s="29"/>
      <c r="R12" s="23"/>
      <c r="S12" s="23"/>
      <c r="T12" s="23"/>
      <c r="U12" s="23"/>
      <c r="V12" s="23"/>
    </row>
    <row r="13" spans="2:22" ht="12.75" customHeight="1" x14ac:dyDescent="0.25">
      <c r="B13" s="129" t="s">
        <v>82</v>
      </c>
      <c r="C13" s="7" t="s">
        <v>14</v>
      </c>
      <c r="D13" s="3">
        <v>279132.65800187946</v>
      </c>
      <c r="E13" s="5">
        <v>61940.114782413992</v>
      </c>
      <c r="F13" s="5">
        <v>185845.25577061405</v>
      </c>
      <c r="G13" s="5">
        <v>23656.194097826821</v>
      </c>
      <c r="H13" s="5">
        <v>7691.0933510246168</v>
      </c>
      <c r="Q13" s="29"/>
      <c r="R13" s="23"/>
      <c r="S13" s="23"/>
      <c r="T13" s="23"/>
      <c r="U13" s="23"/>
      <c r="V13" s="23"/>
    </row>
    <row r="14" spans="2:22" ht="12.75" customHeight="1" x14ac:dyDescent="0.25">
      <c r="B14" s="130"/>
      <c r="C14" s="7" t="s">
        <v>15</v>
      </c>
      <c r="D14" s="3">
        <v>112521.88757161306</v>
      </c>
      <c r="E14" s="5">
        <v>19543.790246449444</v>
      </c>
      <c r="F14" s="5">
        <v>81686.213595004898</v>
      </c>
      <c r="G14" s="5">
        <v>9521.1837301587257</v>
      </c>
      <c r="H14" s="51"/>
      <c r="Q14" s="29"/>
      <c r="R14" s="23"/>
      <c r="S14" s="23"/>
      <c r="T14" s="23"/>
      <c r="U14" s="23"/>
      <c r="V14" s="23"/>
    </row>
    <row r="15" spans="2:22" ht="12.75" customHeight="1" x14ac:dyDescent="0.25">
      <c r="B15" s="130"/>
      <c r="C15" s="7" t="s">
        <v>16</v>
      </c>
      <c r="D15" s="3">
        <v>161320.45442650747</v>
      </c>
      <c r="E15" s="5">
        <v>44162.320721203439</v>
      </c>
      <c r="F15" s="5">
        <v>102019.03355267888</v>
      </c>
      <c r="G15" s="5">
        <v>11613.089041514037</v>
      </c>
      <c r="H15" s="51"/>
      <c r="Q15" s="29"/>
      <c r="R15" s="23"/>
      <c r="S15" s="23"/>
      <c r="T15" s="23"/>
      <c r="U15" s="23"/>
      <c r="V15" s="23"/>
    </row>
    <row r="16" spans="2:22" ht="12.75" customHeight="1" x14ac:dyDescent="0.25">
      <c r="B16" s="125" t="s">
        <v>116</v>
      </c>
      <c r="C16" s="7" t="s">
        <v>115</v>
      </c>
      <c r="D16" s="3">
        <f>E16+F16+G16+H16</f>
        <v>516433.702548036</v>
      </c>
      <c r="E16" s="5">
        <v>104162.03371709984</v>
      </c>
      <c r="F16" s="5">
        <v>358802.5324199358</v>
      </c>
      <c r="G16" s="5">
        <v>40481.331948864667</v>
      </c>
      <c r="H16" s="5">
        <v>12987.804462135724</v>
      </c>
      <c r="Q16" s="29"/>
      <c r="R16" s="23"/>
      <c r="S16" s="23"/>
      <c r="T16" s="23"/>
      <c r="U16" s="23"/>
      <c r="V16" s="23"/>
    </row>
    <row r="17" spans="2:22" ht="12.75" customHeight="1" x14ac:dyDescent="0.25">
      <c r="B17" s="129" t="s">
        <v>84</v>
      </c>
      <c r="C17" s="7" t="s">
        <v>17</v>
      </c>
      <c r="D17" s="3">
        <v>74805.999999999956</v>
      </c>
      <c r="E17" s="5">
        <v>17639.380158730157</v>
      </c>
      <c r="F17" s="5">
        <v>52406.891269841231</v>
      </c>
      <c r="G17" s="5">
        <v>4047.2285714285717</v>
      </c>
      <c r="H17" s="51"/>
      <c r="Q17" s="29"/>
      <c r="R17" s="23"/>
      <c r="S17" s="23"/>
      <c r="T17" s="23"/>
      <c r="U17" s="23"/>
      <c r="V17" s="23"/>
    </row>
    <row r="18" spans="2:22" ht="12.75" customHeight="1" x14ac:dyDescent="0.25">
      <c r="B18" s="130"/>
      <c r="C18" s="7" t="s">
        <v>18</v>
      </c>
      <c r="D18" s="3">
        <v>172597.99999999994</v>
      </c>
      <c r="E18" s="5">
        <v>43751.86774891775</v>
      </c>
      <c r="F18" s="5">
        <v>110450.91763514257</v>
      </c>
      <c r="G18" s="5">
        <v>14090.36779054279</v>
      </c>
      <c r="H18" s="5">
        <v>4304.846825396824</v>
      </c>
      <c r="Q18" s="29"/>
      <c r="R18" s="23"/>
      <c r="S18" s="23"/>
      <c r="T18" s="23"/>
      <c r="U18" s="23"/>
      <c r="V18" s="23"/>
    </row>
    <row r="19" spans="2:22" ht="12.75" customHeight="1" x14ac:dyDescent="0.25">
      <c r="B19" s="131"/>
      <c r="C19" s="7" t="s">
        <v>19</v>
      </c>
      <c r="D19" s="3">
        <v>305570.99999999977</v>
      </c>
      <c r="E19" s="5">
        <v>64254.977842418972</v>
      </c>
      <c r="F19" s="5">
        <v>206692.69401331368</v>
      </c>
      <c r="G19" s="5">
        <v>26652.87050752822</v>
      </c>
      <c r="H19" s="51"/>
      <c r="Q19" s="29"/>
      <c r="R19" s="23"/>
      <c r="S19" s="23"/>
      <c r="T19" s="23"/>
      <c r="U19" s="23"/>
      <c r="V19" s="23"/>
    </row>
    <row r="20" spans="2:22" ht="12.75" customHeight="1" x14ac:dyDescent="0.25">
      <c r="B20" s="144" t="s">
        <v>83</v>
      </c>
      <c r="C20" s="7" t="s">
        <v>20</v>
      </c>
      <c r="D20" s="3">
        <v>60309.999999999978</v>
      </c>
      <c r="E20" s="5">
        <v>10104.199206349203</v>
      </c>
      <c r="F20" s="5">
        <v>44929.267460317438</v>
      </c>
      <c r="G20" s="5">
        <v>3743.8666666666668</v>
      </c>
      <c r="H20" s="51"/>
      <c r="Q20" s="29"/>
      <c r="R20" s="23"/>
      <c r="S20" s="23"/>
      <c r="T20" s="23"/>
      <c r="U20" s="23"/>
      <c r="V20" s="23"/>
    </row>
    <row r="21" spans="2:22" ht="12.75" customHeight="1" x14ac:dyDescent="0.25">
      <c r="B21" s="144"/>
      <c r="C21" s="7" t="s">
        <v>21</v>
      </c>
      <c r="D21" s="3">
        <v>309550.99999999988</v>
      </c>
      <c r="E21" s="5">
        <v>66674.198477339611</v>
      </c>
      <c r="F21" s="5">
        <v>207915.22459939431</v>
      </c>
      <c r="G21" s="5">
        <v>25496.639127796847</v>
      </c>
      <c r="H21" s="5">
        <v>9464.9377954690572</v>
      </c>
      <c r="Q21" s="29"/>
      <c r="R21" s="23"/>
      <c r="S21" s="23"/>
      <c r="T21" s="23"/>
      <c r="U21" s="23"/>
      <c r="V21" s="23"/>
    </row>
    <row r="22" spans="2:22" ht="12.75" customHeight="1" x14ac:dyDescent="0.25">
      <c r="B22" s="144"/>
      <c r="C22" s="7" t="s">
        <v>22</v>
      </c>
      <c r="D22" s="3">
        <v>59432.999999999993</v>
      </c>
      <c r="E22" s="5">
        <v>12047.488095238099</v>
      </c>
      <c r="F22" s="5">
        <v>41809.440476190466</v>
      </c>
      <c r="G22" s="5">
        <v>4706.6214285714295</v>
      </c>
      <c r="H22" s="51"/>
      <c r="Q22" s="29"/>
      <c r="R22" s="23"/>
      <c r="S22" s="23"/>
      <c r="T22" s="23"/>
      <c r="U22" s="23"/>
      <c r="V22" s="23"/>
    </row>
    <row r="23" spans="2:22" ht="12.75" customHeight="1" x14ac:dyDescent="0.25">
      <c r="B23" s="144"/>
      <c r="C23" s="7" t="s">
        <v>23</v>
      </c>
      <c r="D23" s="3">
        <v>123680.99999999997</v>
      </c>
      <c r="E23" s="5">
        <v>36820.339971139983</v>
      </c>
      <c r="F23" s="5">
        <v>74896.570382395337</v>
      </c>
      <c r="G23" s="5">
        <v>10843.339646464643</v>
      </c>
      <c r="H23" s="51"/>
      <c r="Q23" s="29"/>
      <c r="R23" s="23"/>
      <c r="S23" s="23"/>
      <c r="T23" s="23"/>
      <c r="U23" s="23"/>
      <c r="V23" s="23"/>
    </row>
    <row r="24" spans="2:22" x14ac:dyDescent="0.25">
      <c r="B24" s="23"/>
      <c r="C24" s="23"/>
      <c r="D24" s="23"/>
      <c r="E24" s="23"/>
      <c r="F24" s="23"/>
      <c r="G24" s="23"/>
      <c r="H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2:22" x14ac:dyDescent="0.25">
      <c r="B25" s="23"/>
      <c r="C25" s="23"/>
      <c r="D25" s="23"/>
      <c r="E25" s="23"/>
      <c r="F25" s="23"/>
      <c r="G25" s="23"/>
      <c r="H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2:22" x14ac:dyDescent="0.25">
      <c r="B26" s="23"/>
      <c r="C26" s="23"/>
      <c r="D26" s="23"/>
      <c r="E26" s="23"/>
      <c r="F26" s="23"/>
      <c r="G26" s="23"/>
      <c r="H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2:22" x14ac:dyDescent="0.25">
      <c r="B27" s="140" t="s">
        <v>99</v>
      </c>
      <c r="C27" s="141"/>
      <c r="D27" s="137" t="s">
        <v>87</v>
      </c>
      <c r="E27" s="138"/>
      <c r="F27" s="138"/>
      <c r="G27" s="138"/>
      <c r="H27" s="139"/>
    </row>
    <row r="28" spans="2:22" ht="60.75" x14ac:dyDescent="0.25">
      <c r="B28" s="142"/>
      <c r="C28" s="143"/>
      <c r="D28" s="78" t="s">
        <v>25</v>
      </c>
      <c r="E28" s="78" t="s">
        <v>26</v>
      </c>
      <c r="F28" s="78" t="s">
        <v>27</v>
      </c>
      <c r="G28" s="78" t="s">
        <v>28</v>
      </c>
      <c r="H28" s="78" t="s">
        <v>29</v>
      </c>
    </row>
    <row r="29" spans="2:22" ht="12.75" customHeight="1" x14ac:dyDescent="0.25">
      <c r="B29" s="129" t="s">
        <v>80</v>
      </c>
      <c r="C29" s="6" t="s">
        <v>25</v>
      </c>
      <c r="D29" s="17">
        <v>100</v>
      </c>
      <c r="E29" s="17">
        <v>100</v>
      </c>
      <c r="F29" s="17">
        <v>100</v>
      </c>
      <c r="G29" s="17">
        <v>100</v>
      </c>
      <c r="H29" s="17">
        <v>100</v>
      </c>
    </row>
    <row r="30" spans="2:22" ht="12.75" customHeight="1" x14ac:dyDescent="0.25">
      <c r="B30" s="130"/>
      <c r="C30" s="7" t="s">
        <v>8</v>
      </c>
      <c r="D30" s="17">
        <v>49.116506171165028</v>
      </c>
      <c r="E30" s="18">
        <f t="shared" ref="E30:G46" si="0">E7/E$6*100</f>
        <v>53.391606035569382</v>
      </c>
      <c r="F30" s="18">
        <f t="shared" si="0"/>
        <v>49.621065465082047</v>
      </c>
      <c r="G30" s="18">
        <f t="shared" si="0"/>
        <v>35.143817829533027</v>
      </c>
      <c r="H30" s="51"/>
    </row>
    <row r="31" spans="2:22" ht="12.75" customHeight="1" x14ac:dyDescent="0.25">
      <c r="B31" s="131"/>
      <c r="C31" s="7" t="s">
        <v>9</v>
      </c>
      <c r="D31" s="17">
        <v>50.883493828834943</v>
      </c>
      <c r="E31" s="18">
        <f t="shared" si="0"/>
        <v>46.608393964430618</v>
      </c>
      <c r="F31" s="18">
        <f t="shared" si="0"/>
        <v>50.378934534917953</v>
      </c>
      <c r="G31" s="18">
        <f t="shared" si="0"/>
        <v>64.856182170466965</v>
      </c>
      <c r="H31" s="18">
        <f>H8/H$6*100</f>
        <v>58.41109940123728</v>
      </c>
    </row>
    <row r="32" spans="2:22" ht="12.75" customHeight="1" x14ac:dyDescent="0.25">
      <c r="B32" s="129" t="s">
        <v>81</v>
      </c>
      <c r="C32" s="7" t="s">
        <v>10</v>
      </c>
      <c r="D32" s="17">
        <v>18.16501650165014</v>
      </c>
      <c r="E32" s="18">
        <f t="shared" si="0"/>
        <v>14.230413743859103</v>
      </c>
      <c r="F32" s="18">
        <f t="shared" si="0"/>
        <v>17.703123880688405</v>
      </c>
      <c r="G32" s="18">
        <f t="shared" si="0"/>
        <v>32.059438594511413</v>
      </c>
      <c r="H32" s="51"/>
    </row>
    <row r="33" spans="2:22" ht="12.75" customHeight="1" x14ac:dyDescent="0.25">
      <c r="B33" s="130"/>
      <c r="C33" s="7" t="s">
        <v>11</v>
      </c>
      <c r="D33" s="17">
        <v>24.951941769519419</v>
      </c>
      <c r="E33" s="18">
        <f t="shared" si="0"/>
        <v>31.634327510161715</v>
      </c>
      <c r="F33" s="18">
        <f t="shared" si="0"/>
        <v>23.143570751631373</v>
      </c>
      <c r="G33" s="18">
        <f t="shared" si="0"/>
        <v>23.5511002552124</v>
      </c>
      <c r="H33" s="51"/>
    </row>
    <row r="34" spans="2:22" ht="12.75" customHeight="1" x14ac:dyDescent="0.25">
      <c r="B34" s="130"/>
      <c r="C34" s="7" t="s">
        <v>12</v>
      </c>
      <c r="D34" s="17">
        <v>26.644965866449667</v>
      </c>
      <c r="E34" s="18">
        <f t="shared" si="0"/>
        <v>24.979576791572661</v>
      </c>
      <c r="F34" s="18">
        <f t="shared" si="0"/>
        <v>28.071464224466286</v>
      </c>
      <c r="G34" s="18">
        <f t="shared" si="0"/>
        <v>18.857739095234766</v>
      </c>
      <c r="H34" s="51"/>
    </row>
    <row r="35" spans="2:22" ht="12.75" customHeight="1" x14ac:dyDescent="0.25">
      <c r="B35" s="131"/>
      <c r="C35" s="7" t="s">
        <v>13</v>
      </c>
      <c r="D35" s="17">
        <v>30.238075862380764</v>
      </c>
      <c r="E35" s="18">
        <f t="shared" si="0"/>
        <v>29.155681954406521</v>
      </c>
      <c r="F35" s="18">
        <f t="shared" si="0"/>
        <v>31.08184114321395</v>
      </c>
      <c r="G35" s="18">
        <f t="shared" si="0"/>
        <v>25.531722055041399</v>
      </c>
      <c r="H35" s="51"/>
    </row>
    <row r="36" spans="2:22" ht="12.75" customHeight="1" x14ac:dyDescent="0.25">
      <c r="B36" s="129" t="s">
        <v>82</v>
      </c>
      <c r="C36" s="7" t="s">
        <v>14</v>
      </c>
      <c r="D36" s="17">
        <v>50.478350377843384</v>
      </c>
      <c r="E36" s="18">
        <f t="shared" si="0"/>
        <v>49.297234686240479</v>
      </c>
      <c r="F36" s="18">
        <f t="shared" si="0"/>
        <v>50.289542106698683</v>
      </c>
      <c r="G36" s="18">
        <f t="shared" si="0"/>
        <v>52.815243401572317</v>
      </c>
      <c r="H36" s="18">
        <f>H13/H$6*100</f>
        <v>59.217809857293524</v>
      </c>
    </row>
    <row r="37" spans="2:22" ht="12.75" customHeight="1" x14ac:dyDescent="0.25">
      <c r="B37" s="130"/>
      <c r="C37" s="7" t="s">
        <v>15</v>
      </c>
      <c r="D37" s="17">
        <v>20.34845835193509</v>
      </c>
      <c r="E37" s="18">
        <f t="shared" si="0"/>
        <v>15.554617840511648</v>
      </c>
      <c r="F37" s="18">
        <f t="shared" si="0"/>
        <v>22.104208477579736</v>
      </c>
      <c r="G37" s="18">
        <f t="shared" si="0"/>
        <v>21.25716563281069</v>
      </c>
      <c r="H37" s="51"/>
    </row>
    <row r="38" spans="2:22" ht="12.75" customHeight="1" x14ac:dyDescent="0.25">
      <c r="B38" s="131"/>
      <c r="C38" s="7" t="s">
        <v>16</v>
      </c>
      <c r="D38" s="17">
        <v>29.173191270221523</v>
      </c>
      <c r="E38" s="18">
        <f t="shared" si="0"/>
        <v>35.14814747324786</v>
      </c>
      <c r="F38" s="18">
        <f t="shared" si="0"/>
        <v>27.606249415721628</v>
      </c>
      <c r="G38" s="18">
        <f t="shared" si="0"/>
        <v>25.927590965616965</v>
      </c>
      <c r="H38" s="51"/>
    </row>
    <row r="39" spans="2:22" ht="12.75" customHeight="1" x14ac:dyDescent="0.25">
      <c r="B39" s="124" t="s">
        <v>116</v>
      </c>
      <c r="C39" s="7" t="s">
        <v>115</v>
      </c>
      <c r="D39" s="17">
        <f>D16/D$6*100</f>
        <v>93.391871702705544</v>
      </c>
      <c r="E39" s="18">
        <f t="shared" si="0"/>
        <v>82.901044655568882</v>
      </c>
      <c r="F39" s="18">
        <f t="shared" si="0"/>
        <v>97.091609830459873</v>
      </c>
      <c r="G39" s="18">
        <f t="shared" si="0"/>
        <v>90.379348058170692</v>
      </c>
      <c r="H39" s="5">
        <f>H16/H$6*100</f>
        <v>100</v>
      </c>
    </row>
    <row r="40" spans="2:22" ht="12.75" customHeight="1" x14ac:dyDescent="0.25">
      <c r="B40" s="129" t="s">
        <v>84</v>
      </c>
      <c r="C40" s="7" t="s">
        <v>17</v>
      </c>
      <c r="D40" s="17">
        <v>13.527917175279164</v>
      </c>
      <c r="E40" s="18">
        <f t="shared" si="0"/>
        <v>14.038925605149558</v>
      </c>
      <c r="F40" s="18">
        <f t="shared" si="0"/>
        <v>14.181252861514206</v>
      </c>
      <c r="G40" s="18">
        <f t="shared" si="0"/>
        <v>9.0359151272534799</v>
      </c>
      <c r="H40" s="51"/>
    </row>
    <row r="41" spans="2:22" ht="12.75" customHeight="1" x14ac:dyDescent="0.25">
      <c r="B41" s="130"/>
      <c r="C41" s="7" t="s">
        <v>18</v>
      </c>
      <c r="D41" s="17">
        <v>31.212622632126212</v>
      </c>
      <c r="E41" s="18">
        <f t="shared" si="0"/>
        <v>34.821473934241482</v>
      </c>
      <c r="F41" s="18">
        <f t="shared" si="0"/>
        <v>29.887908895516151</v>
      </c>
      <c r="G41" s="18">
        <f t="shared" si="0"/>
        <v>31.458407950058081</v>
      </c>
      <c r="H41" s="18">
        <f>H18/H$6*100</f>
        <v>33.145300562131588</v>
      </c>
    </row>
    <row r="42" spans="2:22" ht="12.75" customHeight="1" x14ac:dyDescent="0.25">
      <c r="B42" s="131"/>
      <c r="C42" s="7" t="s">
        <v>19</v>
      </c>
      <c r="D42" s="17">
        <v>55.25946019259456</v>
      </c>
      <c r="E42" s="18">
        <f t="shared" si="0"/>
        <v>51.139600460608946</v>
      </c>
      <c r="F42" s="18">
        <f t="shared" si="0"/>
        <v>55.930838242969592</v>
      </c>
      <c r="G42" s="18">
        <f t="shared" si="0"/>
        <v>59.505676922688409</v>
      </c>
      <c r="H42" s="51"/>
    </row>
    <row r="43" spans="2:22" ht="12.75" customHeight="1" x14ac:dyDescent="0.25">
      <c r="B43" s="129" t="s">
        <v>83</v>
      </c>
      <c r="C43" s="7" t="s">
        <v>20</v>
      </c>
      <c r="D43" s="17">
        <v>10.906460509064601</v>
      </c>
      <c r="E43" s="18">
        <f t="shared" si="0"/>
        <v>8.0417848972624828</v>
      </c>
      <c r="F43" s="18">
        <f t="shared" si="0"/>
        <v>12.157815266253516</v>
      </c>
      <c r="G43" s="18">
        <f t="shared" si="0"/>
        <v>8.3586238955148762</v>
      </c>
      <c r="H43" s="51"/>
    </row>
    <row r="44" spans="2:22" ht="12.75" customHeight="1" x14ac:dyDescent="0.25">
      <c r="B44" s="130"/>
      <c r="C44" s="7" t="s">
        <v>21</v>
      </c>
      <c r="D44" s="17">
        <v>55.979203399792013</v>
      </c>
      <c r="E44" s="18">
        <f t="shared" si="0"/>
        <v>53.065022908023252</v>
      </c>
      <c r="F44" s="18">
        <f t="shared" si="0"/>
        <v>56.261653808481327</v>
      </c>
      <c r="G44" s="18">
        <f t="shared" si="0"/>
        <v>56.92425399825197</v>
      </c>
      <c r="H44" s="18">
        <f>H21/H$6*100</f>
        <v>72.875579726064316</v>
      </c>
    </row>
    <row r="45" spans="2:22" ht="12.75" customHeight="1" x14ac:dyDescent="0.25">
      <c r="B45" s="130"/>
      <c r="C45" s="7" t="s">
        <v>22</v>
      </c>
      <c r="D45" s="17">
        <v>10.747863827478637</v>
      </c>
      <c r="E45" s="18">
        <f t="shared" si="0"/>
        <v>9.5884202038847821</v>
      </c>
      <c r="F45" s="18">
        <f t="shared" si="0"/>
        <v>11.313593174958806</v>
      </c>
      <c r="G45" s="18">
        <f t="shared" si="0"/>
        <v>10.508087451476062</v>
      </c>
      <c r="H45" s="51"/>
    </row>
    <row r="46" spans="2:22" ht="12.75" customHeight="1" x14ac:dyDescent="0.25">
      <c r="B46" s="131"/>
      <c r="C46" s="7" t="s">
        <v>23</v>
      </c>
      <c r="D46" s="17">
        <v>22.366472263664715</v>
      </c>
      <c r="E46" s="18">
        <f t="shared" si="0"/>
        <v>29.304771990829479</v>
      </c>
      <c r="F46" s="18">
        <f t="shared" si="0"/>
        <v>20.266937750306326</v>
      </c>
      <c r="G46" s="18">
        <f t="shared" si="0"/>
        <v>24.209034654757076</v>
      </c>
      <c r="H46" s="51"/>
    </row>
    <row r="47" spans="2:22" x14ac:dyDescent="0.25">
      <c r="B47" s="23"/>
      <c r="C47" s="23"/>
      <c r="D47" s="23"/>
      <c r="E47" s="23"/>
      <c r="F47" s="23"/>
      <c r="G47" s="23"/>
      <c r="H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8" spans="2:22" x14ac:dyDescent="0.25">
      <c r="B48" s="23"/>
      <c r="C48" s="23"/>
      <c r="D48" s="23"/>
      <c r="E48" s="23"/>
      <c r="F48" s="23"/>
      <c r="G48" s="23"/>
      <c r="H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2:22" x14ac:dyDescent="0.25">
      <c r="B49" s="23"/>
      <c r="C49" s="23"/>
      <c r="D49" s="23"/>
      <c r="E49" s="23"/>
      <c r="F49" s="23"/>
      <c r="G49" s="23"/>
      <c r="H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spans="2:22" x14ac:dyDescent="0.25">
      <c r="B50" s="132" t="s">
        <v>100</v>
      </c>
      <c r="C50" s="132"/>
      <c r="D50" s="133" t="s">
        <v>87</v>
      </c>
      <c r="E50" s="133"/>
      <c r="F50" s="133"/>
      <c r="G50" s="133"/>
      <c r="H50" s="133"/>
      <c r="Q50" s="23"/>
      <c r="R50" s="23"/>
      <c r="S50" s="23"/>
      <c r="T50" s="23"/>
      <c r="U50" s="23"/>
      <c r="V50" s="23"/>
    </row>
    <row r="51" spans="2:22" ht="60.75" x14ac:dyDescent="0.25">
      <c r="B51" s="132"/>
      <c r="C51" s="132"/>
      <c r="D51" s="13" t="s">
        <v>25</v>
      </c>
      <c r="E51" s="13" t="s">
        <v>26</v>
      </c>
      <c r="F51" s="13" t="s">
        <v>27</v>
      </c>
      <c r="G51" s="13" t="s">
        <v>28</v>
      </c>
      <c r="H51" s="13" t="s">
        <v>29</v>
      </c>
      <c r="Q51" s="23"/>
      <c r="R51" s="23"/>
      <c r="S51" s="23"/>
      <c r="T51" s="23"/>
      <c r="U51" s="23"/>
      <c r="V51" s="23"/>
    </row>
    <row r="52" spans="2:22" ht="12.75" customHeight="1" x14ac:dyDescent="0.25">
      <c r="B52" s="129" t="s">
        <v>80</v>
      </c>
      <c r="C52" s="6" t="s">
        <v>25</v>
      </c>
      <c r="D52" s="17">
        <v>100</v>
      </c>
      <c r="E52" s="17">
        <v>22.721863691860733</v>
      </c>
      <c r="F52" s="17">
        <v>66.829513616040089</v>
      </c>
      <c r="G52" s="17">
        <v>8.0999081096793883</v>
      </c>
      <c r="H52" s="17">
        <v>2.3487145824197699</v>
      </c>
      <c r="Q52" s="23"/>
      <c r="R52" s="23"/>
      <c r="S52" s="23"/>
      <c r="T52" s="23"/>
      <c r="U52" s="23"/>
      <c r="V52" s="23"/>
    </row>
    <row r="53" spans="2:22" ht="12.75" customHeight="1" x14ac:dyDescent="0.25">
      <c r="B53" s="130"/>
      <c r="C53" s="7" t="s">
        <v>8</v>
      </c>
      <c r="D53" s="17">
        <v>100</v>
      </c>
      <c r="E53" s="18">
        <f t="shared" ref="E53:G69" si="1">E7/$D7*100</f>
        <v>24.699574322367983</v>
      </c>
      <c r="F53" s="18">
        <f t="shared" si="1"/>
        <v>67.516033379587981</v>
      </c>
      <c r="G53" s="18">
        <f t="shared" si="1"/>
        <v>5.7956421829052402</v>
      </c>
      <c r="H53" s="51">
        <v>0</v>
      </c>
      <c r="Q53" s="23"/>
      <c r="R53" s="23"/>
      <c r="S53" s="23"/>
      <c r="T53" s="23"/>
      <c r="U53" s="23"/>
      <c r="V53" s="23"/>
    </row>
    <row r="54" spans="2:22" ht="12.75" customHeight="1" x14ac:dyDescent="0.25">
      <c r="B54" s="131"/>
      <c r="C54" s="7" t="s">
        <v>9</v>
      </c>
      <c r="D54" s="17">
        <v>100</v>
      </c>
      <c r="E54" s="18">
        <f t="shared" si="1"/>
        <v>20.812831330308533</v>
      </c>
      <c r="F54" s="18">
        <f t="shared" si="1"/>
        <v>66.166834038329611</v>
      </c>
      <c r="G54" s="18">
        <f t="shared" si="1"/>
        <v>10.324155760462199</v>
      </c>
      <c r="H54" s="18">
        <f>H8/$D8*100</f>
        <v>2.6961788708996339</v>
      </c>
      <c r="Q54" s="23"/>
      <c r="R54" s="23"/>
      <c r="S54" s="23"/>
      <c r="T54" s="23"/>
      <c r="U54" s="23"/>
      <c r="V54" s="23"/>
    </row>
    <row r="55" spans="2:22" ht="12.75" customHeight="1" x14ac:dyDescent="0.25">
      <c r="B55" s="129" t="s">
        <v>81</v>
      </c>
      <c r="C55" s="7" t="s">
        <v>10</v>
      </c>
      <c r="D55" s="17">
        <v>100</v>
      </c>
      <c r="E55" s="18">
        <f t="shared" si="1"/>
        <v>17.800232735124421</v>
      </c>
      <c r="F55" s="18">
        <f t="shared" si="1"/>
        <v>65.130200037166844</v>
      </c>
      <c r="G55" s="18">
        <f t="shared" si="1"/>
        <v>14.295528255636968</v>
      </c>
      <c r="H55" s="51"/>
      <c r="Q55" s="23"/>
      <c r="S55" s="23"/>
      <c r="T55" s="23"/>
      <c r="U55" s="23"/>
      <c r="V55" s="23"/>
    </row>
    <row r="56" spans="2:22" ht="12.75" customHeight="1" x14ac:dyDescent="0.25">
      <c r="B56" s="130"/>
      <c r="C56" s="7" t="s">
        <v>11</v>
      </c>
      <c r="D56" s="17">
        <v>100</v>
      </c>
      <c r="E56" s="18">
        <f t="shared" si="1"/>
        <v>28.80701166702902</v>
      </c>
      <c r="F56" s="18">
        <f t="shared" si="1"/>
        <v>61.986100759473096</v>
      </c>
      <c r="G56" s="18">
        <f t="shared" si="1"/>
        <v>7.6451664448053638</v>
      </c>
      <c r="H56" s="51"/>
      <c r="Q56" s="23"/>
      <c r="R56" s="23"/>
      <c r="S56" s="23"/>
      <c r="T56" s="23"/>
      <c r="U56" s="23"/>
      <c r="V56" s="23"/>
    </row>
    <row r="57" spans="2:22" ht="12.75" customHeight="1" x14ac:dyDescent="0.25">
      <c r="B57" s="130"/>
      <c r="C57" s="7" t="s">
        <v>12</v>
      </c>
      <c r="D57" s="17">
        <v>100</v>
      </c>
      <c r="E57" s="18">
        <f t="shared" si="1"/>
        <v>21.301680091591351</v>
      </c>
      <c r="F57" s="18">
        <f t="shared" si="1"/>
        <v>70.407382393135023</v>
      </c>
      <c r="G57" s="18">
        <f t="shared" si="1"/>
        <v>5.7326383750426206</v>
      </c>
      <c r="H57" s="51"/>
      <c r="Q57" s="23"/>
      <c r="R57" s="23"/>
      <c r="S57" s="23"/>
      <c r="T57" s="23"/>
      <c r="U57" s="23"/>
      <c r="V57" s="23"/>
    </row>
    <row r="58" spans="2:22" ht="12.75" customHeight="1" x14ac:dyDescent="0.25">
      <c r="B58" s="131"/>
      <c r="C58" s="7" t="s">
        <v>13</v>
      </c>
      <c r="D58" s="17">
        <v>100</v>
      </c>
      <c r="E58" s="18">
        <f t="shared" si="1"/>
        <v>21.908518062667156</v>
      </c>
      <c r="F58" s="18">
        <f t="shared" si="1"/>
        <v>68.694328810658206</v>
      </c>
      <c r="G58" s="18">
        <f t="shared" si="1"/>
        <v>6.8392117100610843</v>
      </c>
      <c r="H58" s="51"/>
      <c r="Q58" s="23"/>
      <c r="R58" s="23"/>
      <c r="S58" s="23"/>
      <c r="T58" s="23"/>
      <c r="U58" s="23"/>
      <c r="V58" s="23"/>
    </row>
    <row r="59" spans="2:22" ht="12.75" customHeight="1" x14ac:dyDescent="0.25">
      <c r="B59" s="129" t="s">
        <v>82</v>
      </c>
      <c r="C59" s="7" t="s">
        <v>14</v>
      </c>
      <c r="D59" s="17">
        <v>100</v>
      </c>
      <c r="E59" s="18">
        <f t="shared" si="1"/>
        <v>22.190207059897997</v>
      </c>
      <c r="F59" s="18">
        <f t="shared" si="1"/>
        <v>66.579545761844429</v>
      </c>
      <c r="G59" s="18">
        <f t="shared" si="1"/>
        <v>8.4748930014729904</v>
      </c>
      <c r="H59" s="18">
        <f>H13/$D13*100</f>
        <v>2.7553541767845848</v>
      </c>
      <c r="Q59" s="23"/>
      <c r="R59" s="23"/>
      <c r="S59" s="23"/>
      <c r="T59" s="23"/>
      <c r="U59" s="23"/>
      <c r="V59" s="23"/>
    </row>
    <row r="60" spans="2:22" ht="12.75" customHeight="1" x14ac:dyDescent="0.25">
      <c r="B60" s="130"/>
      <c r="C60" s="7" t="s">
        <v>15</v>
      </c>
      <c r="D60" s="17">
        <v>100</v>
      </c>
      <c r="E60" s="18">
        <f t="shared" si="1"/>
        <v>17.368878773928369</v>
      </c>
      <c r="F60" s="18">
        <f t="shared" si="1"/>
        <v>72.595843669096638</v>
      </c>
      <c r="G60" s="18">
        <f t="shared" si="1"/>
        <v>8.4616281646529394</v>
      </c>
      <c r="H60" s="51"/>
      <c r="Q60" s="23"/>
      <c r="R60" s="23"/>
      <c r="S60" s="23"/>
      <c r="T60" s="23"/>
      <c r="U60" s="23"/>
      <c r="V60" s="23"/>
    </row>
    <row r="61" spans="2:22" ht="12.75" customHeight="1" x14ac:dyDescent="0.25">
      <c r="B61" s="130"/>
      <c r="C61" s="7" t="s">
        <v>16</v>
      </c>
      <c r="D61" s="17">
        <v>100</v>
      </c>
      <c r="E61" s="18">
        <f t="shared" si="1"/>
        <v>27.375524621598686</v>
      </c>
      <c r="F61" s="18">
        <f t="shared" si="1"/>
        <v>63.239986470008091</v>
      </c>
      <c r="G61" s="18">
        <f t="shared" si="1"/>
        <v>7.1987703498595055</v>
      </c>
      <c r="H61" s="51"/>
      <c r="Q61" s="23"/>
      <c r="R61" s="23"/>
      <c r="S61" s="23"/>
      <c r="T61" s="23"/>
      <c r="U61" s="23"/>
      <c r="V61" s="23"/>
    </row>
    <row r="62" spans="2:22" ht="12.75" customHeight="1" x14ac:dyDescent="0.25">
      <c r="B62" s="123" t="s">
        <v>116</v>
      </c>
      <c r="C62" s="7" t="s">
        <v>115</v>
      </c>
      <c r="D62" s="17">
        <v>100</v>
      </c>
      <c r="E62" s="18">
        <f t="shared" si="1"/>
        <v>20.169488010401725</v>
      </c>
      <c r="F62" s="18">
        <f t="shared" si="1"/>
        <v>69.476978487197357</v>
      </c>
      <c r="G62" s="18">
        <f t="shared" si="1"/>
        <v>7.8386309315471721</v>
      </c>
      <c r="H62" s="5">
        <f>H16/$D16*100</f>
        <v>2.5149025708537418</v>
      </c>
      <c r="I62" s="57"/>
      <c r="Q62" s="23"/>
      <c r="R62" s="23"/>
      <c r="S62" s="23"/>
      <c r="T62" s="23"/>
      <c r="U62" s="23"/>
      <c r="V62" s="23"/>
    </row>
    <row r="63" spans="2:22" ht="12.75" customHeight="1" x14ac:dyDescent="0.25">
      <c r="B63" s="129" t="s">
        <v>84</v>
      </c>
      <c r="C63" s="7" t="s">
        <v>17</v>
      </c>
      <c r="D63" s="17">
        <v>100</v>
      </c>
      <c r="E63" s="18">
        <f t="shared" si="1"/>
        <v>23.580167578443127</v>
      </c>
      <c r="F63" s="18">
        <f t="shared" si="1"/>
        <v>70.05706931240978</v>
      </c>
      <c r="G63" s="18">
        <f t="shared" si="1"/>
        <v>5.4102994030272624</v>
      </c>
      <c r="H63" s="51"/>
      <c r="Q63" s="23"/>
      <c r="R63" s="23"/>
      <c r="S63" s="23"/>
      <c r="T63" s="23"/>
      <c r="U63" s="23"/>
      <c r="V63" s="23"/>
    </row>
    <row r="64" spans="2:22" ht="12.75" customHeight="1" x14ac:dyDescent="0.25">
      <c r="B64" s="130"/>
      <c r="C64" s="7" t="s">
        <v>18</v>
      </c>
      <c r="D64" s="17">
        <v>100</v>
      </c>
      <c r="E64" s="18">
        <f t="shared" si="1"/>
        <v>25.349000422321094</v>
      </c>
      <c r="F64" s="18">
        <f t="shared" si="1"/>
        <v>63.993161934172235</v>
      </c>
      <c r="G64" s="18">
        <f t="shared" si="1"/>
        <v>8.1636912308038312</v>
      </c>
      <c r="H64" s="18">
        <f>H18/$D18*100</f>
        <v>2.4941464127028268</v>
      </c>
      <c r="Q64" s="23"/>
      <c r="R64" s="23"/>
      <c r="S64" s="23"/>
      <c r="T64" s="23"/>
      <c r="U64" s="23"/>
      <c r="V64" s="23"/>
    </row>
    <row r="65" spans="2:22" ht="12.75" customHeight="1" x14ac:dyDescent="0.25">
      <c r="B65" s="131"/>
      <c r="C65" s="7" t="s">
        <v>19</v>
      </c>
      <c r="D65" s="17">
        <v>100</v>
      </c>
      <c r="E65" s="18">
        <f t="shared" si="1"/>
        <v>21.0278389776579</v>
      </c>
      <c r="F65" s="18">
        <f t="shared" si="1"/>
        <v>67.6414627086058</v>
      </c>
      <c r="G65" s="18">
        <f t="shared" si="1"/>
        <v>8.7223167471809298</v>
      </c>
      <c r="H65" s="51"/>
      <c r="Q65" s="23"/>
      <c r="R65" s="23"/>
      <c r="S65" s="23"/>
      <c r="T65" s="23"/>
      <c r="U65" s="23"/>
      <c r="V65" s="23"/>
    </row>
    <row r="66" spans="2:22" ht="12.75" customHeight="1" x14ac:dyDescent="0.25">
      <c r="B66" s="144" t="s">
        <v>83</v>
      </c>
      <c r="C66" s="7" t="s">
        <v>20</v>
      </c>
      <c r="D66" s="17">
        <v>100</v>
      </c>
      <c r="E66" s="18">
        <f t="shared" si="1"/>
        <v>16.753770861132825</v>
      </c>
      <c r="F66" s="18">
        <f t="shared" si="1"/>
        <v>74.497210181259248</v>
      </c>
      <c r="G66" s="18">
        <f t="shared" si="1"/>
        <v>6.2077046371524922</v>
      </c>
      <c r="H66" s="51"/>
      <c r="Q66" s="23"/>
      <c r="R66" s="23"/>
      <c r="S66" s="23"/>
      <c r="T66" s="23"/>
      <c r="U66" s="23"/>
      <c r="V66" s="23"/>
    </row>
    <row r="67" spans="2:22" ht="12.75" customHeight="1" x14ac:dyDescent="0.25">
      <c r="B67" s="144"/>
      <c r="C67" s="7" t="s">
        <v>21</v>
      </c>
      <c r="D67" s="17">
        <v>100</v>
      </c>
      <c r="E67" s="18">
        <f t="shared" si="1"/>
        <v>21.539002774127567</v>
      </c>
      <c r="F67" s="18">
        <f t="shared" si="1"/>
        <v>67.16671068721935</v>
      </c>
      <c r="G67" s="18">
        <f t="shared" si="1"/>
        <v>8.2366521599984672</v>
      </c>
      <c r="H67" s="18">
        <f>H21/$D21*100</f>
        <v>3.057634378654587</v>
      </c>
      <c r="Q67" s="23"/>
      <c r="R67" s="23"/>
      <c r="S67" s="23"/>
      <c r="T67" s="23"/>
      <c r="U67" s="23"/>
      <c r="V67" s="23"/>
    </row>
    <row r="68" spans="2:22" ht="12.75" customHeight="1" x14ac:dyDescent="0.25">
      <c r="B68" s="144"/>
      <c r="C68" s="7" t="s">
        <v>22</v>
      </c>
      <c r="D68" s="17">
        <v>100</v>
      </c>
      <c r="E68" s="18">
        <f t="shared" si="1"/>
        <v>20.270704987528983</v>
      </c>
      <c r="F68" s="18">
        <f t="shared" si="1"/>
        <v>70.347181660341008</v>
      </c>
      <c r="G68" s="18">
        <f t="shared" si="1"/>
        <v>7.9192055399717836</v>
      </c>
      <c r="H68" s="51"/>
      <c r="Q68" s="23"/>
      <c r="R68" s="23"/>
      <c r="S68" s="23"/>
      <c r="T68" s="23"/>
      <c r="U68" s="23"/>
      <c r="V68" s="23"/>
    </row>
    <row r="69" spans="2:22" ht="12.75" customHeight="1" x14ac:dyDescent="0.25">
      <c r="B69" s="144"/>
      <c r="C69" s="7" t="s">
        <v>23</v>
      </c>
      <c r="D69" s="17">
        <v>100</v>
      </c>
      <c r="E69" s="18">
        <f t="shared" si="1"/>
        <v>29.770409336227871</v>
      </c>
      <c r="F69" s="18">
        <f t="shared" si="1"/>
        <v>60.556245811721567</v>
      </c>
      <c r="G69" s="18">
        <f t="shared" si="1"/>
        <v>8.7671830325309834</v>
      </c>
      <c r="H69" s="51"/>
      <c r="Q69" s="23"/>
      <c r="R69" s="23"/>
      <c r="S69" s="23"/>
      <c r="T69" s="23"/>
      <c r="U69" s="23"/>
      <c r="V69" s="23"/>
    </row>
    <row r="70" spans="2:22" x14ac:dyDescent="0.25">
      <c r="B70" s="23"/>
      <c r="C70" s="23"/>
      <c r="D70" s="23"/>
      <c r="E70" s="23"/>
      <c r="F70" s="23"/>
      <c r="G70" s="23"/>
      <c r="H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</row>
    <row r="73" spans="2:22" ht="15" customHeight="1" x14ac:dyDescent="0.25">
      <c r="B73" s="140" t="s">
        <v>86</v>
      </c>
      <c r="C73" s="141"/>
      <c r="D73" s="137" t="s">
        <v>87</v>
      </c>
      <c r="E73" s="138"/>
      <c r="F73" s="138"/>
      <c r="G73" s="138"/>
      <c r="H73" s="139"/>
      <c r="Q73" s="29"/>
      <c r="R73" s="23"/>
      <c r="S73" s="23"/>
      <c r="T73" s="23"/>
      <c r="U73" s="23"/>
      <c r="V73" s="23"/>
    </row>
    <row r="74" spans="2:22" ht="60.75" x14ac:dyDescent="0.25">
      <c r="B74" s="142"/>
      <c r="C74" s="143"/>
      <c r="D74" s="78" t="s">
        <v>25</v>
      </c>
      <c r="E74" s="78" t="s">
        <v>26</v>
      </c>
      <c r="F74" s="78" t="s">
        <v>27</v>
      </c>
      <c r="G74" s="78" t="s">
        <v>28</v>
      </c>
      <c r="H74" s="78" t="s">
        <v>29</v>
      </c>
      <c r="Q74" s="29"/>
      <c r="R74" s="23"/>
      <c r="S74" s="23"/>
      <c r="T74" s="23"/>
      <c r="U74" s="23"/>
      <c r="V74" s="23"/>
    </row>
    <row r="75" spans="2:22" ht="12.75" customHeight="1" x14ac:dyDescent="0.25">
      <c r="B75" s="134" t="s">
        <v>80</v>
      </c>
      <c r="C75" s="6" t="s">
        <v>25</v>
      </c>
      <c r="D75" s="3">
        <f>E75+F75+G75+H75</f>
        <v>1067</v>
      </c>
      <c r="E75" s="3">
        <f>E76+E77</f>
        <v>239</v>
      </c>
      <c r="F75" s="3">
        <f t="shared" ref="F75:H75" si="2">F76+F77</f>
        <v>730</v>
      </c>
      <c r="G75" s="3">
        <f t="shared" si="2"/>
        <v>76</v>
      </c>
      <c r="H75" s="3">
        <f t="shared" si="2"/>
        <v>22</v>
      </c>
      <c r="Q75" s="29"/>
      <c r="R75" s="23"/>
      <c r="S75" s="23"/>
      <c r="T75" s="23"/>
      <c r="U75" s="23"/>
      <c r="V75" s="23"/>
    </row>
    <row r="76" spans="2:22" ht="12.75" customHeight="1" x14ac:dyDescent="0.25">
      <c r="B76" s="135"/>
      <c r="C76" s="7" t="s">
        <v>8</v>
      </c>
      <c r="D76" s="3">
        <f>E76+F76+G76+H76</f>
        <v>530</v>
      </c>
      <c r="E76" s="5">
        <v>139</v>
      </c>
      <c r="F76" s="5">
        <v>359</v>
      </c>
      <c r="G76" s="5">
        <v>25</v>
      </c>
      <c r="H76" s="51">
        <v>7</v>
      </c>
      <c r="Q76" s="29"/>
      <c r="R76" s="23"/>
      <c r="S76" s="23"/>
      <c r="T76" s="23"/>
      <c r="U76" s="23"/>
      <c r="V76" s="23"/>
    </row>
    <row r="77" spans="2:22" ht="12.75" customHeight="1" x14ac:dyDescent="0.25">
      <c r="B77" s="136"/>
      <c r="C77" s="7" t="s">
        <v>9</v>
      </c>
      <c r="D77" s="3">
        <f t="shared" ref="D77:D92" si="3">E77+F77+G77+H77</f>
        <v>537</v>
      </c>
      <c r="E77" s="5">
        <v>100</v>
      </c>
      <c r="F77" s="5">
        <v>371</v>
      </c>
      <c r="G77" s="5">
        <v>51</v>
      </c>
      <c r="H77" s="5">
        <v>15</v>
      </c>
      <c r="Q77" s="29"/>
      <c r="R77" s="23"/>
      <c r="S77" s="23"/>
      <c r="T77" s="23"/>
      <c r="U77" s="23"/>
      <c r="V77" s="23"/>
    </row>
    <row r="78" spans="2:22" ht="12.75" customHeight="1" x14ac:dyDescent="0.25">
      <c r="B78" s="134" t="s">
        <v>81</v>
      </c>
      <c r="C78" s="7" t="s">
        <v>10</v>
      </c>
      <c r="D78" s="3">
        <f t="shared" si="3"/>
        <v>180</v>
      </c>
      <c r="E78" s="5">
        <v>31</v>
      </c>
      <c r="F78" s="5">
        <v>127</v>
      </c>
      <c r="G78" s="5">
        <v>18</v>
      </c>
      <c r="H78" s="51">
        <v>4</v>
      </c>
      <c r="Q78" s="29"/>
      <c r="R78" s="23"/>
      <c r="S78" s="23"/>
      <c r="T78" s="23"/>
      <c r="U78" s="23"/>
      <c r="V78" s="23"/>
    </row>
    <row r="79" spans="2:22" ht="12.75" customHeight="1" x14ac:dyDescent="0.25">
      <c r="B79" s="135"/>
      <c r="C79" s="7" t="s">
        <v>11</v>
      </c>
      <c r="D79" s="3">
        <f t="shared" si="3"/>
        <v>262</v>
      </c>
      <c r="E79" s="5">
        <v>61</v>
      </c>
      <c r="F79" s="5">
        <v>180</v>
      </c>
      <c r="G79" s="5">
        <v>18</v>
      </c>
      <c r="H79" s="51">
        <v>3</v>
      </c>
      <c r="Q79" s="29"/>
      <c r="R79" s="23"/>
      <c r="S79" s="23"/>
      <c r="T79" s="23"/>
      <c r="U79" s="23"/>
      <c r="V79" s="23"/>
    </row>
    <row r="80" spans="2:22" ht="12.75" customHeight="1" x14ac:dyDescent="0.25">
      <c r="B80" s="135"/>
      <c r="C80" s="7" t="s">
        <v>12</v>
      </c>
      <c r="D80" s="3">
        <f t="shared" si="3"/>
        <v>307</v>
      </c>
      <c r="E80" s="5">
        <v>72</v>
      </c>
      <c r="F80" s="5">
        <v>210</v>
      </c>
      <c r="G80" s="5">
        <v>17</v>
      </c>
      <c r="H80" s="51">
        <v>8</v>
      </c>
      <c r="Q80" s="29"/>
      <c r="R80" s="23"/>
      <c r="S80" s="23"/>
      <c r="T80" s="23"/>
      <c r="U80" s="23"/>
      <c r="V80" s="23"/>
    </row>
    <row r="81" spans="2:22" ht="12.75" customHeight="1" x14ac:dyDescent="0.25">
      <c r="B81" s="136"/>
      <c r="C81" s="7" t="s">
        <v>13</v>
      </c>
      <c r="D81" s="3">
        <f t="shared" si="3"/>
        <v>318</v>
      </c>
      <c r="E81" s="5">
        <v>75</v>
      </c>
      <c r="F81" s="5">
        <v>213</v>
      </c>
      <c r="G81" s="5">
        <v>23</v>
      </c>
      <c r="H81" s="51">
        <v>7</v>
      </c>
      <c r="Q81" s="29"/>
      <c r="R81" s="23"/>
      <c r="S81" s="23"/>
      <c r="T81" s="23"/>
      <c r="U81" s="23"/>
      <c r="V81" s="23"/>
    </row>
    <row r="82" spans="2:22" ht="12.75" customHeight="1" x14ac:dyDescent="0.25">
      <c r="B82" s="134" t="s">
        <v>82</v>
      </c>
      <c r="C82" s="7" t="s">
        <v>14</v>
      </c>
      <c r="D82" s="3">
        <f t="shared" si="3"/>
        <v>546</v>
      </c>
      <c r="E82" s="5">
        <v>124</v>
      </c>
      <c r="F82" s="5">
        <v>371</v>
      </c>
      <c r="G82" s="5">
        <v>41</v>
      </c>
      <c r="H82" s="5">
        <v>10</v>
      </c>
      <c r="Q82" s="29"/>
      <c r="R82" s="23"/>
      <c r="S82" s="23"/>
      <c r="T82" s="23"/>
      <c r="U82" s="23"/>
      <c r="V82" s="23"/>
    </row>
    <row r="83" spans="2:22" ht="12.75" customHeight="1" x14ac:dyDescent="0.25">
      <c r="B83" s="135"/>
      <c r="C83" s="7" t="s">
        <v>15</v>
      </c>
      <c r="D83" s="3">
        <f t="shared" si="3"/>
        <v>225</v>
      </c>
      <c r="E83" s="5">
        <v>37</v>
      </c>
      <c r="F83" s="5">
        <v>168</v>
      </c>
      <c r="G83" s="5">
        <v>15</v>
      </c>
      <c r="H83" s="51">
        <v>5</v>
      </c>
      <c r="Q83" s="29"/>
      <c r="R83" s="23"/>
      <c r="S83" s="23"/>
      <c r="T83" s="23"/>
      <c r="U83" s="23"/>
      <c r="V83" s="23"/>
    </row>
    <row r="84" spans="2:22" ht="12.75" customHeight="1" x14ac:dyDescent="0.25">
      <c r="B84" s="136"/>
      <c r="C84" s="7" t="s">
        <v>16</v>
      </c>
      <c r="D84" s="3">
        <f t="shared" si="3"/>
        <v>296</v>
      </c>
      <c r="E84" s="5">
        <v>78</v>
      </c>
      <c r="F84" s="5">
        <v>191</v>
      </c>
      <c r="G84" s="5">
        <v>20</v>
      </c>
      <c r="H84" s="51">
        <v>7</v>
      </c>
      <c r="Q84" s="29"/>
      <c r="R84" s="23"/>
      <c r="S84" s="23"/>
      <c r="T84" s="23"/>
      <c r="U84" s="23"/>
      <c r="V84" s="23"/>
    </row>
    <row r="85" spans="2:22" ht="12.75" customHeight="1" x14ac:dyDescent="0.25">
      <c r="B85" s="124" t="s">
        <v>116</v>
      </c>
      <c r="C85" s="7" t="s">
        <v>115</v>
      </c>
      <c r="D85" s="3">
        <f>E85+F85+G85+H85</f>
        <v>993</v>
      </c>
      <c r="E85" s="5">
        <v>202</v>
      </c>
      <c r="F85" s="5">
        <v>702</v>
      </c>
      <c r="G85" s="5">
        <v>67</v>
      </c>
      <c r="H85" s="5">
        <v>22</v>
      </c>
      <c r="Q85" s="29"/>
      <c r="R85" s="23"/>
      <c r="S85" s="23"/>
      <c r="T85" s="23"/>
      <c r="U85" s="23"/>
      <c r="V85" s="23"/>
    </row>
    <row r="86" spans="2:22" ht="12.75" customHeight="1" x14ac:dyDescent="0.25">
      <c r="B86" s="134" t="s">
        <v>84</v>
      </c>
      <c r="C86" s="7" t="s">
        <v>17</v>
      </c>
      <c r="D86" s="3">
        <f t="shared" si="3"/>
        <v>352</v>
      </c>
      <c r="E86" s="5">
        <v>73</v>
      </c>
      <c r="F86" s="5">
        <v>253</v>
      </c>
      <c r="G86" s="5">
        <v>23</v>
      </c>
      <c r="H86" s="51">
        <v>3</v>
      </c>
      <c r="Q86" s="29"/>
      <c r="R86" s="23"/>
      <c r="S86" s="23"/>
      <c r="T86" s="23"/>
      <c r="U86" s="23"/>
      <c r="V86" s="23"/>
    </row>
    <row r="87" spans="2:22" ht="12.75" customHeight="1" x14ac:dyDescent="0.25">
      <c r="B87" s="135"/>
      <c r="C87" s="7" t="s">
        <v>18</v>
      </c>
      <c r="D87" s="3">
        <f t="shared" si="3"/>
        <v>427</v>
      </c>
      <c r="E87" s="5">
        <v>102</v>
      </c>
      <c r="F87" s="5">
        <v>281</v>
      </c>
      <c r="G87" s="5">
        <v>31</v>
      </c>
      <c r="H87" s="5">
        <v>13</v>
      </c>
      <c r="Q87" s="29"/>
      <c r="R87" s="23"/>
      <c r="S87" s="23"/>
      <c r="T87" s="23"/>
      <c r="U87" s="23"/>
      <c r="V87" s="23"/>
    </row>
    <row r="88" spans="2:22" ht="12.75" customHeight="1" x14ac:dyDescent="0.25">
      <c r="B88" s="136"/>
      <c r="C88" s="7" t="s">
        <v>19</v>
      </c>
      <c r="D88" s="3">
        <f t="shared" si="3"/>
        <v>288</v>
      </c>
      <c r="E88" s="5">
        <v>64</v>
      </c>
      <c r="F88" s="5">
        <v>196</v>
      </c>
      <c r="G88" s="5">
        <v>22</v>
      </c>
      <c r="H88" s="51">
        <v>6</v>
      </c>
      <c r="Q88" s="29"/>
      <c r="R88" s="23"/>
      <c r="S88" s="23"/>
      <c r="T88" s="23"/>
      <c r="U88" s="23"/>
      <c r="V88" s="23"/>
    </row>
    <row r="89" spans="2:22" ht="12.75" customHeight="1" x14ac:dyDescent="0.25">
      <c r="B89" s="134" t="s">
        <v>83</v>
      </c>
      <c r="C89" s="7" t="s">
        <v>20</v>
      </c>
      <c r="D89" s="3">
        <f t="shared" si="3"/>
        <v>227</v>
      </c>
      <c r="E89" s="5">
        <v>38</v>
      </c>
      <c r="F89" s="5">
        <v>169</v>
      </c>
      <c r="G89" s="5">
        <v>15</v>
      </c>
      <c r="H89" s="51">
        <v>5</v>
      </c>
      <c r="Q89" s="29"/>
      <c r="R89" s="23"/>
      <c r="S89" s="23"/>
      <c r="T89" s="23"/>
      <c r="U89" s="23"/>
      <c r="V89" s="23"/>
    </row>
    <row r="90" spans="2:22" ht="12.75" customHeight="1" x14ac:dyDescent="0.25">
      <c r="B90" s="135"/>
      <c r="C90" s="7" t="s">
        <v>21</v>
      </c>
      <c r="D90" s="3">
        <f t="shared" si="3"/>
        <v>327</v>
      </c>
      <c r="E90" s="5">
        <v>72</v>
      </c>
      <c r="F90" s="5">
        <v>223</v>
      </c>
      <c r="G90" s="5">
        <v>22</v>
      </c>
      <c r="H90" s="5">
        <v>10</v>
      </c>
      <c r="Q90" s="29"/>
      <c r="R90" s="23"/>
      <c r="S90" s="23"/>
      <c r="T90" s="23"/>
      <c r="U90" s="23"/>
      <c r="V90" s="23"/>
    </row>
    <row r="91" spans="2:22" ht="12.75" customHeight="1" x14ac:dyDescent="0.25">
      <c r="B91" s="135"/>
      <c r="C91" s="7" t="s">
        <v>22</v>
      </c>
      <c r="D91" s="3">
        <f t="shared" si="3"/>
        <v>242</v>
      </c>
      <c r="E91" s="5">
        <v>52</v>
      </c>
      <c r="F91" s="5">
        <v>170</v>
      </c>
      <c r="G91" s="5">
        <v>17</v>
      </c>
      <c r="H91" s="51">
        <v>3</v>
      </c>
      <c r="Q91" s="29"/>
      <c r="R91" s="23"/>
      <c r="S91" s="23"/>
      <c r="T91" s="23"/>
      <c r="U91" s="23"/>
      <c r="V91" s="23"/>
    </row>
    <row r="92" spans="2:22" ht="12.75" customHeight="1" x14ac:dyDescent="0.25">
      <c r="B92" s="136"/>
      <c r="C92" s="7" t="s">
        <v>23</v>
      </c>
      <c r="D92" s="3">
        <f t="shared" si="3"/>
        <v>271</v>
      </c>
      <c r="E92" s="5">
        <v>77</v>
      </c>
      <c r="F92" s="5">
        <v>168</v>
      </c>
      <c r="G92" s="5">
        <v>22</v>
      </c>
      <c r="H92" s="51">
        <v>4</v>
      </c>
      <c r="Q92" s="29"/>
      <c r="R92" s="23"/>
      <c r="S92" s="23"/>
      <c r="T92" s="23"/>
      <c r="U92" s="23"/>
      <c r="V92" s="23"/>
    </row>
  </sheetData>
  <mergeCells count="28">
    <mergeCell ref="B89:B92"/>
    <mergeCell ref="D73:H73"/>
    <mergeCell ref="B6:B8"/>
    <mergeCell ref="D4:H4"/>
    <mergeCell ref="B4:C5"/>
    <mergeCell ref="B73:C74"/>
    <mergeCell ref="B20:B23"/>
    <mergeCell ref="B9:B12"/>
    <mergeCell ref="B13:B15"/>
    <mergeCell ref="B17:B19"/>
    <mergeCell ref="B63:B65"/>
    <mergeCell ref="B66:B69"/>
    <mergeCell ref="B27:C28"/>
    <mergeCell ref="D27:H27"/>
    <mergeCell ref="B29:B31"/>
    <mergeCell ref="B32:B35"/>
    <mergeCell ref="B75:B77"/>
    <mergeCell ref="B78:B81"/>
    <mergeCell ref="B82:B84"/>
    <mergeCell ref="B86:B88"/>
    <mergeCell ref="B52:B54"/>
    <mergeCell ref="B55:B58"/>
    <mergeCell ref="B59:B61"/>
    <mergeCell ref="B36:B38"/>
    <mergeCell ref="B40:B42"/>
    <mergeCell ref="B43:B46"/>
    <mergeCell ref="B50:C51"/>
    <mergeCell ref="D50:H5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2:Y96"/>
  <sheetViews>
    <sheetView showGridLines="0" zoomScaleNormal="100" workbookViewId="0">
      <pane ySplit="5" topLeftCell="A6" activePane="bottomLeft" state="frozen"/>
      <selection pane="bottomLeft"/>
    </sheetView>
  </sheetViews>
  <sheetFormatPr baseColWidth="10" defaultRowHeight="15" x14ac:dyDescent="0.25"/>
  <cols>
    <col min="1" max="1" width="2" style="23" customWidth="1"/>
    <col min="2" max="2" width="14.140625" style="23" customWidth="1"/>
    <col min="3" max="7" width="11.42578125" style="23"/>
    <col min="8" max="8" width="2" style="23" customWidth="1"/>
    <col min="9" max="9" width="34.140625" style="23" customWidth="1"/>
    <col min="10" max="10" width="17.5703125" style="23" customWidth="1"/>
    <col min="11" max="25" width="11.42578125" style="23"/>
  </cols>
  <sheetData>
    <row r="2" spans="2:25" ht="15.75" x14ac:dyDescent="0.25">
      <c r="B2" s="75" t="s">
        <v>118</v>
      </c>
    </row>
    <row r="4" spans="2:25" ht="20.100000000000001" customHeight="1" x14ac:dyDescent="0.25">
      <c r="B4" s="132" t="s">
        <v>85</v>
      </c>
      <c r="C4" s="132"/>
      <c r="D4" s="149" t="s">
        <v>192</v>
      </c>
      <c r="E4" s="149"/>
      <c r="F4" s="149"/>
      <c r="G4" s="149"/>
      <c r="I4" s="30"/>
      <c r="X4"/>
      <c r="Y4"/>
    </row>
    <row r="5" spans="2:25" ht="60" customHeight="1" x14ac:dyDescent="0.25">
      <c r="B5" s="132"/>
      <c r="C5" s="132"/>
      <c r="D5" s="106" t="s">
        <v>25</v>
      </c>
      <c r="E5" s="96" t="s">
        <v>30</v>
      </c>
      <c r="F5" s="96" t="s">
        <v>31</v>
      </c>
      <c r="G5" s="95" t="s">
        <v>24</v>
      </c>
      <c r="I5" s="32" t="s">
        <v>88</v>
      </c>
      <c r="J5" s="69" t="s">
        <v>85</v>
      </c>
      <c r="K5" s="68"/>
    </row>
    <row r="6" spans="2:25" ht="12.75" customHeight="1" x14ac:dyDescent="0.25">
      <c r="B6" s="129" t="s">
        <v>80</v>
      </c>
      <c r="C6" s="6" t="s">
        <v>25</v>
      </c>
      <c r="D6" s="3">
        <v>552974.99999999988</v>
      </c>
      <c r="E6" s="3">
        <v>351753.37845883908</v>
      </c>
      <c r="F6" s="3">
        <v>196333.10725544661</v>
      </c>
      <c r="G6" s="3">
        <v>4888.5142857142891</v>
      </c>
      <c r="I6" s="76" t="s">
        <v>44</v>
      </c>
      <c r="J6" s="5">
        <v>231055.47823375437</v>
      </c>
      <c r="K6" s="30"/>
    </row>
    <row r="7" spans="2:25" ht="12.75" customHeight="1" x14ac:dyDescent="0.25">
      <c r="B7" s="130"/>
      <c r="C7" s="7" t="s">
        <v>8</v>
      </c>
      <c r="D7" s="3">
        <v>271601.99999999983</v>
      </c>
      <c r="E7" s="5">
        <v>175496.62480399711</v>
      </c>
      <c r="F7" s="5">
        <v>93282.960910288442</v>
      </c>
      <c r="G7" s="51"/>
      <c r="I7" s="76" t="s">
        <v>34</v>
      </c>
      <c r="J7" s="5">
        <v>216922.57172511006</v>
      </c>
      <c r="K7" s="30"/>
    </row>
    <row r="8" spans="2:25" ht="12.75" customHeight="1" x14ac:dyDescent="0.25">
      <c r="B8" s="131"/>
      <c r="C8" s="7" t="s">
        <v>9</v>
      </c>
      <c r="D8" s="3">
        <v>281373.00000000012</v>
      </c>
      <c r="E8" s="5">
        <v>176256.75365484197</v>
      </c>
      <c r="F8" s="5">
        <v>103050.14634515815</v>
      </c>
      <c r="G8" s="51"/>
      <c r="I8" s="76" t="s">
        <v>36</v>
      </c>
      <c r="J8" s="5">
        <v>185493.6753287905</v>
      </c>
      <c r="K8" s="30"/>
    </row>
    <row r="9" spans="2:25" ht="12.75" customHeight="1" x14ac:dyDescent="0.25">
      <c r="B9" s="129" t="s">
        <v>81</v>
      </c>
      <c r="C9" s="7" t="s">
        <v>10</v>
      </c>
      <c r="D9" s="3">
        <v>100447.99999999988</v>
      </c>
      <c r="E9" s="5">
        <v>66296.89166666659</v>
      </c>
      <c r="F9" s="5">
        <v>33405.574999999953</v>
      </c>
      <c r="G9" s="51"/>
      <c r="I9" s="76" t="s">
        <v>32</v>
      </c>
      <c r="J9" s="5">
        <v>146068.98109546112</v>
      </c>
      <c r="K9" s="30"/>
    </row>
    <row r="10" spans="2:25" ht="12.75" customHeight="1" x14ac:dyDescent="0.25">
      <c r="B10" s="130"/>
      <c r="C10" s="7" t="s">
        <v>11</v>
      </c>
      <c r="D10" s="3">
        <v>137978</v>
      </c>
      <c r="E10" s="5">
        <v>89355.685450806501</v>
      </c>
      <c r="F10" s="5">
        <v>46598.147882526835</v>
      </c>
      <c r="G10" s="51">
        <v>2024.1666666666699</v>
      </c>
      <c r="I10" s="76" t="s">
        <v>40</v>
      </c>
      <c r="J10" s="5">
        <v>135759.91525252347</v>
      </c>
      <c r="K10" s="30"/>
    </row>
    <row r="11" spans="2:25" ht="12.75" customHeight="1" x14ac:dyDescent="0.25">
      <c r="B11" s="130"/>
      <c r="C11" s="7" t="s">
        <v>12</v>
      </c>
      <c r="D11" s="3">
        <v>147340</v>
      </c>
      <c r="E11" s="5">
        <v>97547.292314118647</v>
      </c>
      <c r="F11" s="5">
        <v>49109.607685881347</v>
      </c>
      <c r="G11" s="51"/>
      <c r="I11" s="76" t="s">
        <v>47</v>
      </c>
      <c r="J11" s="5">
        <v>113721.92787174124</v>
      </c>
      <c r="K11" s="30"/>
    </row>
    <row r="12" spans="2:25" ht="12.75" customHeight="1" x14ac:dyDescent="0.25">
      <c r="B12" s="131"/>
      <c r="C12" s="7" t="s">
        <v>13</v>
      </c>
      <c r="D12" s="3">
        <v>167209.00000000003</v>
      </c>
      <c r="E12" s="5">
        <v>98553.509027247317</v>
      </c>
      <c r="F12" s="5">
        <v>67219.776687038437</v>
      </c>
      <c r="G12" s="51">
        <v>1435.714285714286</v>
      </c>
      <c r="I12" s="76" t="s">
        <v>42</v>
      </c>
      <c r="J12" s="5">
        <v>106748.60135633197</v>
      </c>
      <c r="K12" s="30"/>
    </row>
    <row r="13" spans="2:25" ht="12.75" customHeight="1" x14ac:dyDescent="0.25">
      <c r="B13" s="129" t="s">
        <v>82</v>
      </c>
      <c r="C13" s="7" t="s">
        <v>14</v>
      </c>
      <c r="D13" s="3">
        <v>279132.65800187946</v>
      </c>
      <c r="E13" s="5">
        <v>166565.50061374815</v>
      </c>
      <c r="F13" s="5">
        <v>109442.64310241702</v>
      </c>
      <c r="G13" s="51"/>
      <c r="I13" s="76" t="s">
        <v>41</v>
      </c>
      <c r="J13" s="5">
        <v>105069.85589901148</v>
      </c>
      <c r="K13" s="30"/>
    </row>
    <row r="14" spans="2:25" ht="12.75" customHeight="1" x14ac:dyDescent="0.25">
      <c r="B14" s="130"/>
      <c r="C14" s="7" t="s">
        <v>15</v>
      </c>
      <c r="D14" s="3">
        <v>112521.88757161307</v>
      </c>
      <c r="E14" s="5">
        <v>83256.897188604271</v>
      </c>
      <c r="F14" s="5">
        <v>29264.990383008793</v>
      </c>
      <c r="G14" s="51"/>
      <c r="I14" s="76" t="s">
        <v>37</v>
      </c>
      <c r="J14" s="5">
        <v>103245.25762794988</v>
      </c>
      <c r="K14" s="30"/>
    </row>
    <row r="15" spans="2:25" ht="12.75" customHeight="1" x14ac:dyDescent="0.25">
      <c r="B15" s="130"/>
      <c r="C15" s="7" t="s">
        <v>16</v>
      </c>
      <c r="D15" s="3">
        <v>161320.45442650747</v>
      </c>
      <c r="E15" s="5">
        <v>101930.98065648667</v>
      </c>
      <c r="F15" s="5">
        <v>57625.473770020777</v>
      </c>
      <c r="G15" s="51">
        <v>1764</v>
      </c>
      <c r="I15" s="76" t="s">
        <v>49</v>
      </c>
      <c r="J15" s="5">
        <v>98808.254200383395</v>
      </c>
      <c r="K15" s="30"/>
    </row>
    <row r="16" spans="2:25" ht="12.75" customHeight="1" x14ac:dyDescent="0.25">
      <c r="B16" s="125" t="s">
        <v>116</v>
      </c>
      <c r="C16" s="7" t="s">
        <v>115</v>
      </c>
      <c r="D16" s="3">
        <v>516433.70254803612</v>
      </c>
      <c r="E16" s="5">
        <v>334762.85299935652</v>
      </c>
      <c r="F16" s="5">
        <v>178372.20192963199</v>
      </c>
      <c r="G16" s="5">
        <v>3298.6476190476187</v>
      </c>
      <c r="I16" s="76" t="s">
        <v>51</v>
      </c>
      <c r="J16" s="5">
        <v>93366.904874889471</v>
      </c>
      <c r="K16" s="30"/>
    </row>
    <row r="17" spans="2:11" ht="12.75" customHeight="1" x14ac:dyDescent="0.25">
      <c r="B17" s="129" t="s">
        <v>84</v>
      </c>
      <c r="C17" s="7" t="s">
        <v>17</v>
      </c>
      <c r="D17" s="3">
        <v>74805.999999999971</v>
      </c>
      <c r="E17" s="5">
        <v>50614.796825396799</v>
      </c>
      <c r="F17" s="5">
        <v>23349.738888888889</v>
      </c>
      <c r="G17" s="51"/>
      <c r="I17" s="76" t="s">
        <v>46</v>
      </c>
      <c r="J17" s="5">
        <v>92534.840778751677</v>
      </c>
      <c r="K17" s="30"/>
    </row>
    <row r="18" spans="2:11" ht="12.75" customHeight="1" x14ac:dyDescent="0.25">
      <c r="B18" s="130"/>
      <c r="C18" s="7" t="s">
        <v>18</v>
      </c>
      <c r="D18" s="3">
        <v>172597.99999999994</v>
      </c>
      <c r="E18" s="5">
        <v>103779.99331224323</v>
      </c>
      <c r="F18" s="5">
        <v>66038.206687756698</v>
      </c>
      <c r="G18" s="51"/>
      <c r="I18" s="76" t="s">
        <v>45</v>
      </c>
      <c r="J18" s="5">
        <v>91067.899964964512</v>
      </c>
      <c r="K18" s="30"/>
    </row>
    <row r="19" spans="2:11" ht="12.75" customHeight="1" x14ac:dyDescent="0.25">
      <c r="B19" s="131"/>
      <c r="C19" s="7" t="s">
        <v>19</v>
      </c>
      <c r="D19" s="3">
        <v>305570.99999999988</v>
      </c>
      <c r="E19" s="5">
        <v>197358.58832119883</v>
      </c>
      <c r="F19" s="5">
        <v>106945.16167880106</v>
      </c>
      <c r="G19" s="51"/>
      <c r="I19" s="76" t="s">
        <v>48</v>
      </c>
      <c r="J19" s="5">
        <v>86978.710700677009</v>
      </c>
      <c r="K19" s="30"/>
    </row>
    <row r="20" spans="2:11" ht="12.75" customHeight="1" x14ac:dyDescent="0.25">
      <c r="B20" s="144" t="s">
        <v>83</v>
      </c>
      <c r="C20" s="7" t="s">
        <v>20</v>
      </c>
      <c r="D20" s="3">
        <v>60309.999999999985</v>
      </c>
      <c r="E20" s="5">
        <v>42448.175396825383</v>
      </c>
      <c r="F20" s="5">
        <v>16444.076984126979</v>
      </c>
      <c r="G20" s="51"/>
      <c r="I20" s="76" t="s">
        <v>38</v>
      </c>
      <c r="J20" s="5">
        <v>61053.551059260608</v>
      </c>
      <c r="K20" s="30"/>
    </row>
    <row r="21" spans="2:11" ht="12.75" customHeight="1" x14ac:dyDescent="0.25">
      <c r="B21" s="144"/>
      <c r="C21" s="7" t="s">
        <v>21</v>
      </c>
      <c r="D21" s="3">
        <v>309550.99999999988</v>
      </c>
      <c r="E21" s="5">
        <v>204474.48899274954</v>
      </c>
      <c r="F21" s="5">
        <v>105076.51100725034</v>
      </c>
      <c r="G21" s="51"/>
      <c r="I21" s="76" t="s">
        <v>33</v>
      </c>
      <c r="J21" s="5">
        <v>49097.589552406622</v>
      </c>
      <c r="K21" s="30"/>
    </row>
    <row r="22" spans="2:11" ht="12.75" customHeight="1" x14ac:dyDescent="0.25">
      <c r="B22" s="144"/>
      <c r="C22" s="7" t="s">
        <v>22</v>
      </c>
      <c r="D22" s="3">
        <v>59432.999999999993</v>
      </c>
      <c r="E22" s="5">
        <v>36333.700000000004</v>
      </c>
      <c r="F22" s="5">
        <v>22499.449999999993</v>
      </c>
      <c r="G22" s="51"/>
      <c r="I22" s="76" t="s">
        <v>35</v>
      </c>
      <c r="J22" s="5">
        <v>36585.843882991765</v>
      </c>
      <c r="K22" s="30"/>
    </row>
    <row r="23" spans="2:11" ht="12.75" customHeight="1" x14ac:dyDescent="0.25">
      <c r="B23" s="144"/>
      <c r="C23" s="7" t="s">
        <v>23</v>
      </c>
      <c r="D23" s="3">
        <v>123680.99999999999</v>
      </c>
      <c r="E23" s="5">
        <v>68497.014069264056</v>
      </c>
      <c r="F23" s="5">
        <v>52313.06926406925</v>
      </c>
      <c r="G23" s="51"/>
      <c r="I23" s="76" t="s">
        <v>43</v>
      </c>
      <c r="J23" s="5">
        <v>14474.661842105255</v>
      </c>
      <c r="K23" s="30"/>
    </row>
    <row r="24" spans="2:11" ht="12.75" customHeight="1" x14ac:dyDescent="0.25">
      <c r="I24" s="76" t="s">
        <v>39</v>
      </c>
      <c r="J24" s="5">
        <v>13383.337799154742</v>
      </c>
      <c r="K24" s="30"/>
    </row>
    <row r="25" spans="2:11" x14ac:dyDescent="0.25">
      <c r="I25" s="76" t="s">
        <v>50</v>
      </c>
      <c r="J25" s="5">
        <v>5441.2827228327178</v>
      </c>
    </row>
    <row r="28" spans="2:11" ht="20.100000000000001" customHeight="1" x14ac:dyDescent="0.25">
      <c r="B28" s="132" t="s">
        <v>99</v>
      </c>
      <c r="C28" s="132"/>
      <c r="D28" s="149" t="s">
        <v>192</v>
      </c>
      <c r="E28" s="149"/>
      <c r="F28" s="149"/>
      <c r="G28" s="149"/>
    </row>
    <row r="29" spans="2:11" ht="63.95" customHeight="1" x14ac:dyDescent="0.25">
      <c r="B29" s="132"/>
      <c r="C29" s="132"/>
      <c r="D29" s="106" t="s">
        <v>25</v>
      </c>
      <c r="E29" s="96" t="s">
        <v>30</v>
      </c>
      <c r="F29" s="96" t="s">
        <v>31</v>
      </c>
      <c r="G29" s="95" t="s">
        <v>24</v>
      </c>
    </row>
    <row r="30" spans="2:11" ht="12.75" customHeight="1" x14ac:dyDescent="0.25">
      <c r="B30" s="129" t="s">
        <v>80</v>
      </c>
      <c r="C30" s="6" t="s">
        <v>25</v>
      </c>
      <c r="D30" s="17">
        <f t="shared" ref="D30:G40" si="0">D77/D$77*100</f>
        <v>100</v>
      </c>
      <c r="E30" s="17">
        <f t="shared" si="0"/>
        <v>100</v>
      </c>
      <c r="F30" s="17">
        <f t="shared" si="0"/>
        <v>100</v>
      </c>
      <c r="G30" s="17">
        <f t="shared" si="0"/>
        <v>100</v>
      </c>
    </row>
    <row r="31" spans="2:11" ht="12.75" customHeight="1" x14ac:dyDescent="0.25">
      <c r="B31" s="130"/>
      <c r="C31" s="7" t="s">
        <v>8</v>
      </c>
      <c r="D31" s="17">
        <f t="shared" si="0"/>
        <v>49.671977507029055</v>
      </c>
      <c r="E31" s="18">
        <f t="shared" si="0"/>
        <v>49.423631123919307</v>
      </c>
      <c r="F31" s="18">
        <f t="shared" si="0"/>
        <v>50.13850415512465</v>
      </c>
      <c r="G31" s="52"/>
    </row>
    <row r="32" spans="2:11" ht="12.75" customHeight="1" x14ac:dyDescent="0.25">
      <c r="B32" s="131"/>
      <c r="C32" s="7" t="s">
        <v>9</v>
      </c>
      <c r="D32" s="17">
        <f t="shared" si="0"/>
        <v>50.328022492970945</v>
      </c>
      <c r="E32" s="18">
        <f t="shared" si="0"/>
        <v>50.576368876080693</v>
      </c>
      <c r="F32" s="18">
        <f t="shared" si="0"/>
        <v>49.86149584487535</v>
      </c>
      <c r="G32" s="52">
        <f t="shared" si="0"/>
        <v>50</v>
      </c>
    </row>
    <row r="33" spans="2:11" ht="12.75" customHeight="1" x14ac:dyDescent="0.25">
      <c r="B33" s="129" t="s">
        <v>81</v>
      </c>
      <c r="C33" s="7" t="s">
        <v>10</v>
      </c>
      <c r="D33" s="17">
        <f t="shared" si="0"/>
        <v>16.869728209934394</v>
      </c>
      <c r="E33" s="18">
        <f t="shared" si="0"/>
        <v>18.731988472622479</v>
      </c>
      <c r="F33" s="18">
        <f t="shared" si="0"/>
        <v>13.29639889196676</v>
      </c>
      <c r="G33" s="52"/>
    </row>
    <row r="34" spans="2:11" ht="12.75" customHeight="1" x14ac:dyDescent="0.25">
      <c r="B34" s="130"/>
      <c r="C34" s="7" t="s">
        <v>11</v>
      </c>
      <c r="D34" s="17">
        <f t="shared" si="0"/>
        <v>24.554826616682288</v>
      </c>
      <c r="E34" s="18">
        <f t="shared" si="0"/>
        <v>26.368876080691646</v>
      </c>
      <c r="F34" s="18">
        <f t="shared" si="0"/>
        <v>21.052631578947366</v>
      </c>
      <c r="G34" s="52"/>
    </row>
    <row r="35" spans="2:11" ht="12.75" customHeight="1" x14ac:dyDescent="0.25">
      <c r="B35" s="130"/>
      <c r="C35" s="7" t="s">
        <v>12</v>
      </c>
      <c r="D35" s="17">
        <f t="shared" si="0"/>
        <v>28.772258669165886</v>
      </c>
      <c r="E35" s="18">
        <f t="shared" si="0"/>
        <v>28.24207492795389</v>
      </c>
      <c r="F35" s="18">
        <f t="shared" si="0"/>
        <v>29.916897506925206</v>
      </c>
      <c r="G35" s="52"/>
    </row>
    <row r="36" spans="2:11" ht="12.75" customHeight="1" x14ac:dyDescent="0.25">
      <c r="B36" s="131"/>
      <c r="C36" s="7" t="s">
        <v>13</v>
      </c>
      <c r="D36" s="17">
        <f t="shared" si="0"/>
        <v>29.803186504217432</v>
      </c>
      <c r="E36" s="18">
        <f t="shared" si="0"/>
        <v>26.657060518731988</v>
      </c>
      <c r="F36" s="18">
        <f t="shared" si="0"/>
        <v>35.73407202216066</v>
      </c>
      <c r="G36" s="52"/>
    </row>
    <row r="37" spans="2:11" ht="12.75" customHeight="1" x14ac:dyDescent="0.25">
      <c r="B37" s="129" t="s">
        <v>82</v>
      </c>
      <c r="C37" s="7" t="s">
        <v>14</v>
      </c>
      <c r="D37" s="17">
        <f t="shared" si="0"/>
        <v>51.171508903467668</v>
      </c>
      <c r="E37" s="18">
        <f t="shared" si="0"/>
        <v>47.262247838616716</v>
      </c>
      <c r="F37" s="18">
        <f t="shared" si="0"/>
        <v>58.448753462603875</v>
      </c>
      <c r="G37" s="52"/>
    </row>
    <row r="38" spans="2:11" ht="12.75" customHeight="1" x14ac:dyDescent="0.25">
      <c r="B38" s="130"/>
      <c r="C38" s="7" t="s">
        <v>15</v>
      </c>
      <c r="D38" s="17">
        <f t="shared" si="0"/>
        <v>21.087160262417996</v>
      </c>
      <c r="E38" s="18">
        <f t="shared" si="0"/>
        <v>24.351585014409221</v>
      </c>
      <c r="F38" s="18">
        <f t="shared" si="0"/>
        <v>15.512465373961218</v>
      </c>
      <c r="G38" s="52"/>
    </row>
    <row r="39" spans="2:11" ht="12.75" customHeight="1" x14ac:dyDescent="0.25">
      <c r="B39" s="130"/>
      <c r="C39" s="7" t="s">
        <v>16</v>
      </c>
      <c r="D39" s="17">
        <f t="shared" si="0"/>
        <v>27.741330834114343</v>
      </c>
      <c r="E39" s="18">
        <f t="shared" si="0"/>
        <v>28.38616714697406</v>
      </c>
      <c r="F39" s="18">
        <f t="shared" si="0"/>
        <v>26.038781163434905</v>
      </c>
      <c r="G39" s="52"/>
    </row>
    <row r="40" spans="2:11" ht="12.75" customHeight="1" x14ac:dyDescent="0.25">
      <c r="B40" s="125" t="s">
        <v>116</v>
      </c>
      <c r="C40" s="7" t="s">
        <v>115</v>
      </c>
      <c r="D40" s="17">
        <f t="shared" si="0"/>
        <v>93.064667291471409</v>
      </c>
      <c r="E40" s="18">
        <f t="shared" si="0"/>
        <v>94.524495677233432</v>
      </c>
      <c r="F40" s="18">
        <f t="shared" si="0"/>
        <v>90.581717451523545</v>
      </c>
      <c r="G40" s="18">
        <f t="shared" si="0"/>
        <v>83.333333333333343</v>
      </c>
    </row>
    <row r="41" spans="2:11" ht="12.75" customHeight="1" x14ac:dyDescent="0.25">
      <c r="B41" s="129" t="s">
        <v>84</v>
      </c>
      <c r="C41" s="7" t="s">
        <v>17</v>
      </c>
      <c r="D41" s="17">
        <f t="shared" ref="D41:F47" si="1">D88/D$77*100</f>
        <v>32.989690721649481</v>
      </c>
      <c r="E41" s="18">
        <f t="shared" si="1"/>
        <v>35.158501440922194</v>
      </c>
      <c r="F41" s="18">
        <f t="shared" si="1"/>
        <v>28.80886426592798</v>
      </c>
      <c r="G41" s="52"/>
    </row>
    <row r="42" spans="2:11" ht="12.75" customHeight="1" x14ac:dyDescent="0.25">
      <c r="B42" s="130"/>
      <c r="C42" s="7" t="s">
        <v>18</v>
      </c>
      <c r="D42" s="17">
        <f t="shared" si="1"/>
        <v>40.018744142455482</v>
      </c>
      <c r="E42" s="18">
        <f t="shared" si="1"/>
        <v>39.048991354466864</v>
      </c>
      <c r="F42" s="18">
        <f t="shared" si="1"/>
        <v>41.551246537396118</v>
      </c>
      <c r="G42" s="52"/>
    </row>
    <row r="43" spans="2:11" ht="12.75" customHeight="1" x14ac:dyDescent="0.25">
      <c r="B43" s="131"/>
      <c r="C43" s="7" t="s">
        <v>19</v>
      </c>
      <c r="D43" s="17">
        <f t="shared" si="1"/>
        <v>26.991565135895033</v>
      </c>
      <c r="E43" s="18">
        <f t="shared" si="1"/>
        <v>25.792507204610949</v>
      </c>
      <c r="F43" s="18">
        <f t="shared" si="1"/>
        <v>29.639889196675899</v>
      </c>
      <c r="G43" s="52"/>
      <c r="I43" s="23" t="s">
        <v>117</v>
      </c>
    </row>
    <row r="44" spans="2:11" ht="12.75" customHeight="1" x14ac:dyDescent="0.25">
      <c r="B44" s="144" t="s">
        <v>83</v>
      </c>
      <c r="C44" s="7" t="s">
        <v>20</v>
      </c>
      <c r="D44" s="17">
        <f t="shared" si="1"/>
        <v>21.274601686972822</v>
      </c>
      <c r="E44" s="18">
        <f t="shared" si="1"/>
        <v>23.487031700288185</v>
      </c>
      <c r="F44" s="18">
        <f t="shared" si="1"/>
        <v>16.343490304709142</v>
      </c>
      <c r="G44" s="52"/>
    </row>
    <row r="45" spans="2:11" ht="12.75" customHeight="1" x14ac:dyDescent="0.25">
      <c r="B45" s="144"/>
      <c r="C45" s="7" t="s">
        <v>21</v>
      </c>
      <c r="D45" s="17">
        <f t="shared" si="1"/>
        <v>30.646672914714152</v>
      </c>
      <c r="E45" s="18">
        <f t="shared" si="1"/>
        <v>32.42074927953891</v>
      </c>
      <c r="F45" s="18">
        <f t="shared" si="1"/>
        <v>28.254847645429365</v>
      </c>
      <c r="G45" s="52"/>
    </row>
    <row r="46" spans="2:11" ht="12.75" customHeight="1" x14ac:dyDescent="0.25">
      <c r="B46" s="144"/>
      <c r="C46" s="7" t="s">
        <v>22</v>
      </c>
      <c r="D46" s="17">
        <f t="shared" si="1"/>
        <v>22.680412371134022</v>
      </c>
      <c r="E46" s="18">
        <f t="shared" si="1"/>
        <v>21.613832853025936</v>
      </c>
      <c r="F46" s="18">
        <f t="shared" si="1"/>
        <v>24.653739612188367</v>
      </c>
      <c r="G46" s="52"/>
    </row>
    <row r="47" spans="2:11" ht="12.75" customHeight="1" x14ac:dyDescent="0.25">
      <c r="B47" s="144"/>
      <c r="C47" s="7" t="s">
        <v>23</v>
      </c>
      <c r="D47" s="17">
        <f t="shared" si="1"/>
        <v>25.398313027179007</v>
      </c>
      <c r="E47" s="18">
        <f t="shared" si="1"/>
        <v>22.478386167146976</v>
      </c>
      <c r="F47" s="18">
        <f t="shared" si="1"/>
        <v>30.747922437673132</v>
      </c>
      <c r="G47" s="52"/>
    </row>
    <row r="48" spans="2:11" ht="12.75" customHeight="1" x14ac:dyDescent="0.25">
      <c r="K48" s="30"/>
    </row>
    <row r="51" spans="2:10" ht="20.100000000000001" customHeight="1" x14ac:dyDescent="0.25">
      <c r="B51" s="132" t="s">
        <v>100</v>
      </c>
      <c r="C51" s="132"/>
      <c r="D51" s="149" t="s">
        <v>192</v>
      </c>
      <c r="E51" s="149"/>
      <c r="F51" s="149"/>
      <c r="G51" s="149"/>
    </row>
    <row r="52" spans="2:10" ht="63.95" customHeight="1" x14ac:dyDescent="0.25">
      <c r="B52" s="132"/>
      <c r="C52" s="132"/>
      <c r="D52" s="106" t="s">
        <v>25</v>
      </c>
      <c r="E52" s="96" t="s">
        <v>30</v>
      </c>
      <c r="F52" s="96" t="s">
        <v>31</v>
      </c>
      <c r="G52" s="95" t="s">
        <v>24</v>
      </c>
      <c r="I52" s="32" t="s">
        <v>88</v>
      </c>
      <c r="J52" s="32" t="s">
        <v>106</v>
      </c>
    </row>
    <row r="53" spans="2:10" ht="12.75" customHeight="1" x14ac:dyDescent="0.25">
      <c r="B53" s="145" t="s">
        <v>80</v>
      </c>
      <c r="C53" s="114" t="s">
        <v>25</v>
      </c>
      <c r="D53" s="17">
        <f>D6/$D6*100</f>
        <v>100</v>
      </c>
      <c r="E53" s="17">
        <f>E6/$D6*100</f>
        <v>63.611081596607292</v>
      </c>
      <c r="F53" s="17">
        <f>F6/$D6*100</f>
        <v>35.504879471123765</v>
      </c>
      <c r="G53" s="17">
        <f>G6/$D6*100</f>
        <v>0.88403893226896146</v>
      </c>
      <c r="I53" s="76" t="s">
        <v>44</v>
      </c>
      <c r="J53" s="18">
        <v>41.784073101632877</v>
      </c>
    </row>
    <row r="54" spans="2:10" ht="12.75" customHeight="1" x14ac:dyDescent="0.25">
      <c r="B54" s="146"/>
      <c r="C54" s="113" t="s">
        <v>8</v>
      </c>
      <c r="D54" s="17">
        <f t="shared" ref="D54:F70" si="2">D7/$D7*100</f>
        <v>100</v>
      </c>
      <c r="E54" s="18">
        <f t="shared" si="2"/>
        <v>64.615365425879489</v>
      </c>
      <c r="F54" s="18">
        <f t="shared" si="2"/>
        <v>34.345461708782885</v>
      </c>
      <c r="G54" s="52"/>
      <c r="I54" s="76" t="s">
        <v>34</v>
      </c>
      <c r="J54" s="18">
        <v>39.228278263051692</v>
      </c>
    </row>
    <row r="55" spans="2:10" ht="12.75" customHeight="1" x14ac:dyDescent="0.25">
      <c r="B55" s="147"/>
      <c r="C55" s="113" t="s">
        <v>9</v>
      </c>
      <c r="D55" s="17">
        <f t="shared" si="2"/>
        <v>100</v>
      </c>
      <c r="E55" s="18">
        <f t="shared" si="2"/>
        <v>62.641672674649627</v>
      </c>
      <c r="F55" s="18">
        <f t="shared" si="2"/>
        <v>36.624035122473764</v>
      </c>
      <c r="G55" s="52"/>
      <c r="I55" s="76" t="s">
        <v>36</v>
      </c>
      <c r="J55" s="18">
        <v>33.54467658190525</v>
      </c>
    </row>
    <row r="56" spans="2:10" ht="12.75" customHeight="1" x14ac:dyDescent="0.25">
      <c r="B56" s="145" t="s">
        <v>81</v>
      </c>
      <c r="C56" s="113" t="s">
        <v>10</v>
      </c>
      <c r="D56" s="17">
        <f t="shared" si="2"/>
        <v>100</v>
      </c>
      <c r="E56" s="18">
        <f t="shared" si="2"/>
        <v>66.001206262610168</v>
      </c>
      <c r="F56" s="18">
        <f t="shared" si="2"/>
        <v>33.25658549697355</v>
      </c>
      <c r="G56" s="52"/>
      <c r="I56" s="76" t="s">
        <v>32</v>
      </c>
      <c r="J56" s="18">
        <v>26.415114805454344</v>
      </c>
    </row>
    <row r="57" spans="2:10" ht="12.75" customHeight="1" x14ac:dyDescent="0.25">
      <c r="B57" s="146"/>
      <c r="C57" s="113" t="s">
        <v>11</v>
      </c>
      <c r="D57" s="17">
        <f t="shared" si="2"/>
        <v>100</v>
      </c>
      <c r="E57" s="18">
        <f t="shared" si="2"/>
        <v>64.760820892320879</v>
      </c>
      <c r="F57" s="18">
        <f t="shared" si="2"/>
        <v>33.772157795102729</v>
      </c>
      <c r="G57" s="52"/>
      <c r="I57" s="76" t="s">
        <v>40</v>
      </c>
      <c r="J57" s="18">
        <v>24.55082331977458</v>
      </c>
    </row>
    <row r="58" spans="2:10" ht="12.75" customHeight="1" x14ac:dyDescent="0.25">
      <c r="B58" s="146"/>
      <c r="C58" s="113" t="s">
        <v>12</v>
      </c>
      <c r="D58" s="17">
        <f t="shared" si="2"/>
        <v>100</v>
      </c>
      <c r="E58" s="18">
        <f t="shared" si="2"/>
        <v>66.205573716654442</v>
      </c>
      <c r="F58" s="18">
        <f t="shared" si="2"/>
        <v>33.33080472775984</v>
      </c>
      <c r="G58" s="52"/>
      <c r="I58" s="76" t="s">
        <v>47</v>
      </c>
      <c r="J58" s="18">
        <v>20.565473641980425</v>
      </c>
    </row>
    <row r="59" spans="2:10" ht="12.75" customHeight="1" x14ac:dyDescent="0.25">
      <c r="B59" s="147"/>
      <c r="C59" s="113" t="s">
        <v>13</v>
      </c>
      <c r="D59" s="17">
        <f t="shared" si="2"/>
        <v>100</v>
      </c>
      <c r="E59" s="18">
        <f t="shared" si="2"/>
        <v>58.940313635777564</v>
      </c>
      <c r="F59" s="18">
        <f t="shared" si="2"/>
        <v>40.20105178969937</v>
      </c>
      <c r="G59" s="52"/>
      <c r="I59" s="76" t="s">
        <v>42</v>
      </c>
      <c r="J59" s="18">
        <v>19.304417262323252</v>
      </c>
    </row>
    <row r="60" spans="2:10" ht="12.75" customHeight="1" x14ac:dyDescent="0.25">
      <c r="B60" s="145" t="s">
        <v>82</v>
      </c>
      <c r="C60" s="113" t="s">
        <v>14</v>
      </c>
      <c r="D60" s="17">
        <f t="shared" si="2"/>
        <v>100</v>
      </c>
      <c r="E60" s="18">
        <f t="shared" si="2"/>
        <v>59.672523382278911</v>
      </c>
      <c r="F60" s="18">
        <f t="shared" si="2"/>
        <v>39.208111256433533</v>
      </c>
      <c r="G60" s="52"/>
      <c r="I60" s="76" t="s">
        <v>41</v>
      </c>
      <c r="J60" s="18">
        <v>19.00083293078557</v>
      </c>
    </row>
    <row r="61" spans="2:10" ht="12.75" customHeight="1" x14ac:dyDescent="0.25">
      <c r="B61" s="146"/>
      <c r="C61" s="113" t="s">
        <v>15</v>
      </c>
      <c r="D61" s="17">
        <f t="shared" si="2"/>
        <v>100</v>
      </c>
      <c r="E61" s="18">
        <f t="shared" si="2"/>
        <v>73.99173528404998</v>
      </c>
      <c r="F61" s="18">
        <f t="shared" si="2"/>
        <v>26.00826471595002</v>
      </c>
      <c r="G61" s="52"/>
      <c r="I61" s="76" t="s">
        <v>37</v>
      </c>
      <c r="J61" s="18">
        <v>18.670872576147186</v>
      </c>
    </row>
    <row r="62" spans="2:10" ht="12.75" customHeight="1" x14ac:dyDescent="0.25">
      <c r="B62" s="146"/>
      <c r="C62" s="113" t="s">
        <v>16</v>
      </c>
      <c r="D62" s="17">
        <f t="shared" si="2"/>
        <v>100</v>
      </c>
      <c r="E62" s="18">
        <f t="shared" si="2"/>
        <v>63.185403871350509</v>
      </c>
      <c r="F62" s="18">
        <f t="shared" si="2"/>
        <v>35.721120408988888</v>
      </c>
      <c r="G62" s="52"/>
      <c r="I62" s="76" t="s">
        <v>49</v>
      </c>
      <c r="J62" s="18">
        <v>17.868484868282188</v>
      </c>
    </row>
    <row r="63" spans="2:10" ht="12.75" customHeight="1" x14ac:dyDescent="0.25">
      <c r="B63" s="127" t="s">
        <v>116</v>
      </c>
      <c r="C63" s="113" t="s">
        <v>115</v>
      </c>
      <c r="D63" s="17">
        <f t="shared" si="2"/>
        <v>100</v>
      </c>
      <c r="E63" s="18">
        <f t="shared" si="2"/>
        <v>64.822038404478164</v>
      </c>
      <c r="F63" s="18">
        <f t="shared" si="2"/>
        <v>34.539225664312781</v>
      </c>
      <c r="G63" s="18">
        <f>G16/$D16*100</f>
        <v>0.63873593120905869</v>
      </c>
      <c r="I63" s="76" t="s">
        <v>51</v>
      </c>
      <c r="J63" s="18">
        <v>16.884471246419729</v>
      </c>
    </row>
    <row r="64" spans="2:10" ht="12.75" customHeight="1" x14ac:dyDescent="0.25">
      <c r="B64" s="145" t="s">
        <v>84</v>
      </c>
      <c r="C64" s="113" t="s">
        <v>17</v>
      </c>
      <c r="D64" s="17">
        <f t="shared" si="2"/>
        <v>100</v>
      </c>
      <c r="E64" s="18">
        <f t="shared" si="2"/>
        <v>67.661413289571442</v>
      </c>
      <c r="F64" s="18">
        <f t="shared" si="2"/>
        <v>31.213724686373951</v>
      </c>
      <c r="G64" s="52"/>
      <c r="I64" s="76" t="s">
        <v>46</v>
      </c>
      <c r="J64" s="18">
        <v>16.734000773769463</v>
      </c>
    </row>
    <row r="65" spans="2:11" ht="12.75" customHeight="1" x14ac:dyDescent="0.25">
      <c r="B65" s="146"/>
      <c r="C65" s="113" t="s">
        <v>18</v>
      </c>
      <c r="D65" s="17">
        <f t="shared" si="2"/>
        <v>100</v>
      </c>
      <c r="E65" s="18">
        <f t="shared" si="2"/>
        <v>60.128155200085317</v>
      </c>
      <c r="F65" s="18">
        <f t="shared" si="2"/>
        <v>38.261281525716825</v>
      </c>
      <c r="G65" s="52"/>
      <c r="I65" s="76" t="s">
        <v>45</v>
      </c>
      <c r="J65" s="18">
        <v>16.46871919435138</v>
      </c>
    </row>
    <row r="66" spans="2:11" ht="12.75" customHeight="1" x14ac:dyDescent="0.25">
      <c r="B66" s="147"/>
      <c r="C66" s="113" t="s">
        <v>19</v>
      </c>
      <c r="D66" s="17">
        <f t="shared" si="2"/>
        <v>100</v>
      </c>
      <c r="E66" s="18">
        <f t="shared" si="2"/>
        <v>64.586818880456235</v>
      </c>
      <c r="F66" s="18">
        <f t="shared" si="2"/>
        <v>34.998465717885892</v>
      </c>
      <c r="G66" s="52"/>
      <c r="I66" s="76" t="s">
        <v>48</v>
      </c>
      <c r="J66" s="18">
        <v>15.729230200402736</v>
      </c>
    </row>
    <row r="67" spans="2:11" ht="12.75" customHeight="1" x14ac:dyDescent="0.25">
      <c r="B67" s="148" t="s">
        <v>83</v>
      </c>
      <c r="C67" s="113" t="s">
        <v>20</v>
      </c>
      <c r="D67" s="17">
        <f t="shared" si="2"/>
        <v>100</v>
      </c>
      <c r="E67" s="18">
        <f t="shared" si="2"/>
        <v>70.383311883311876</v>
      </c>
      <c r="F67" s="18">
        <f t="shared" si="2"/>
        <v>27.265921048129638</v>
      </c>
      <c r="G67" s="52"/>
      <c r="I67" s="76" t="s">
        <v>38</v>
      </c>
      <c r="J67" s="18">
        <v>11.040924283965934</v>
      </c>
    </row>
    <row r="68" spans="2:11" ht="12.75" customHeight="1" x14ac:dyDescent="0.25">
      <c r="B68" s="148"/>
      <c r="C68" s="113" t="s">
        <v>21</v>
      </c>
      <c r="D68" s="17">
        <f t="shared" si="2"/>
        <v>100</v>
      </c>
      <c r="E68" s="18">
        <f t="shared" si="2"/>
        <v>66.055186057466983</v>
      </c>
      <c r="F68" s="18">
        <f t="shared" si="2"/>
        <v>33.944813942533017</v>
      </c>
      <c r="G68" s="52"/>
      <c r="I68" s="76" t="s">
        <v>33</v>
      </c>
      <c r="J68" s="18">
        <v>8.8788081834452974</v>
      </c>
    </row>
    <row r="69" spans="2:11" ht="12.75" customHeight="1" x14ac:dyDescent="0.25">
      <c r="B69" s="148"/>
      <c r="C69" s="113" t="s">
        <v>22</v>
      </c>
      <c r="D69" s="17">
        <f t="shared" si="2"/>
        <v>100</v>
      </c>
      <c r="E69" s="18">
        <f t="shared" si="2"/>
        <v>61.133881850150608</v>
      </c>
      <c r="F69" s="18">
        <f t="shared" si="2"/>
        <v>37.856830380428377</v>
      </c>
      <c r="G69" s="52"/>
      <c r="I69" s="76" t="s">
        <v>35</v>
      </c>
      <c r="J69" s="18">
        <v>6.6161840739620725</v>
      </c>
    </row>
    <row r="70" spans="2:11" ht="12.75" customHeight="1" x14ac:dyDescent="0.25">
      <c r="B70" s="148"/>
      <c r="C70" s="113" t="s">
        <v>23</v>
      </c>
      <c r="D70" s="17">
        <f t="shared" si="2"/>
        <v>100</v>
      </c>
      <c r="E70" s="18">
        <f t="shared" si="2"/>
        <v>55.382002142013775</v>
      </c>
      <c r="F70" s="18">
        <f t="shared" si="2"/>
        <v>42.296770938195245</v>
      </c>
      <c r="G70" s="52"/>
      <c r="I70" s="76" t="s">
        <v>43</v>
      </c>
      <c r="J70" s="18">
        <v>2.617597873702294</v>
      </c>
    </row>
    <row r="71" spans="2:11" ht="12.75" customHeight="1" x14ac:dyDescent="0.25">
      <c r="I71" s="76" t="s">
        <v>39</v>
      </c>
      <c r="J71" s="18">
        <v>2.4202428318015725</v>
      </c>
    </row>
    <row r="72" spans="2:11" x14ac:dyDescent="0.25">
      <c r="I72" s="76" t="s">
        <v>50</v>
      </c>
      <c r="J72" s="18">
        <v>0.98400157743708472</v>
      </c>
    </row>
    <row r="75" spans="2:11" ht="20.100000000000001" customHeight="1" x14ac:dyDescent="0.25">
      <c r="B75" s="132" t="s">
        <v>86</v>
      </c>
      <c r="C75" s="132"/>
      <c r="D75" s="149" t="s">
        <v>192</v>
      </c>
      <c r="E75" s="149"/>
      <c r="F75" s="149"/>
      <c r="G75" s="149"/>
      <c r="K75" s="30"/>
    </row>
    <row r="76" spans="2:11" ht="63.95" customHeight="1" x14ac:dyDescent="0.25">
      <c r="B76" s="132"/>
      <c r="C76" s="132"/>
      <c r="D76" s="106" t="s">
        <v>25</v>
      </c>
      <c r="E76" s="96" t="s">
        <v>30</v>
      </c>
      <c r="F76" s="96" t="s">
        <v>31</v>
      </c>
      <c r="G76" s="95" t="s">
        <v>24</v>
      </c>
      <c r="I76" s="32" t="s">
        <v>88</v>
      </c>
      <c r="J76" s="31" t="s">
        <v>86</v>
      </c>
      <c r="K76" s="30"/>
    </row>
    <row r="77" spans="2:11" ht="12.75" customHeight="1" x14ac:dyDescent="0.25">
      <c r="B77" s="145" t="s">
        <v>80</v>
      </c>
      <c r="C77" s="114" t="s">
        <v>25</v>
      </c>
      <c r="D77" s="3">
        <f>E77+F77+G77</f>
        <v>1067</v>
      </c>
      <c r="E77" s="3">
        <f>E78+E79</f>
        <v>694</v>
      </c>
      <c r="F77" s="3">
        <f t="shared" ref="F77:G77" si="3">F78+F79</f>
        <v>361</v>
      </c>
      <c r="G77" s="3">
        <f t="shared" si="3"/>
        <v>12</v>
      </c>
      <c r="I77" s="76" t="s">
        <v>44</v>
      </c>
      <c r="J77" s="5">
        <v>441</v>
      </c>
      <c r="K77" s="30"/>
    </row>
    <row r="78" spans="2:11" ht="12.75" customHeight="1" x14ac:dyDescent="0.25">
      <c r="B78" s="146"/>
      <c r="C78" s="113" t="s">
        <v>8</v>
      </c>
      <c r="D78" s="3">
        <f>E78+F78+G78</f>
        <v>530</v>
      </c>
      <c r="E78" s="5">
        <v>343</v>
      </c>
      <c r="F78" s="5">
        <v>181</v>
      </c>
      <c r="G78" s="5">
        <v>6</v>
      </c>
      <c r="I78" s="76" t="s">
        <v>34</v>
      </c>
      <c r="J78" s="5">
        <v>453</v>
      </c>
      <c r="K78" s="30"/>
    </row>
    <row r="79" spans="2:11" ht="12.75" customHeight="1" x14ac:dyDescent="0.25">
      <c r="B79" s="147"/>
      <c r="C79" s="113" t="s">
        <v>9</v>
      </c>
      <c r="D79" s="3">
        <f t="shared" ref="D79:D94" si="4">E79+F79+G79</f>
        <v>537</v>
      </c>
      <c r="E79" s="5">
        <v>351</v>
      </c>
      <c r="F79" s="5">
        <v>180</v>
      </c>
      <c r="G79" s="5">
        <v>6</v>
      </c>
      <c r="I79" s="76" t="s">
        <v>36</v>
      </c>
      <c r="J79" s="5">
        <v>356</v>
      </c>
      <c r="K79" s="30"/>
    </row>
    <row r="80" spans="2:11" ht="12.75" customHeight="1" x14ac:dyDescent="0.25">
      <c r="B80" s="145" t="s">
        <v>81</v>
      </c>
      <c r="C80" s="113" t="s">
        <v>10</v>
      </c>
      <c r="D80" s="3">
        <f t="shared" si="4"/>
        <v>180</v>
      </c>
      <c r="E80" s="5">
        <v>130</v>
      </c>
      <c r="F80" s="5">
        <v>48</v>
      </c>
      <c r="G80" s="5">
        <v>2</v>
      </c>
      <c r="I80" s="76" t="s">
        <v>32</v>
      </c>
      <c r="J80" s="5">
        <v>296</v>
      </c>
      <c r="K80" s="30"/>
    </row>
    <row r="81" spans="2:11" ht="12.75" customHeight="1" x14ac:dyDescent="0.25">
      <c r="B81" s="146"/>
      <c r="C81" s="113" t="s">
        <v>11</v>
      </c>
      <c r="D81" s="3">
        <f t="shared" si="4"/>
        <v>262</v>
      </c>
      <c r="E81" s="5">
        <v>183</v>
      </c>
      <c r="F81" s="5">
        <v>76</v>
      </c>
      <c r="G81" s="5">
        <v>3</v>
      </c>
      <c r="I81" s="76" t="s">
        <v>40</v>
      </c>
      <c r="J81" s="5">
        <v>272</v>
      </c>
      <c r="K81" s="30"/>
    </row>
    <row r="82" spans="2:11" ht="12.75" customHeight="1" x14ac:dyDescent="0.25">
      <c r="B82" s="146"/>
      <c r="C82" s="113" t="s">
        <v>12</v>
      </c>
      <c r="D82" s="3">
        <f t="shared" si="4"/>
        <v>307</v>
      </c>
      <c r="E82" s="5">
        <v>196</v>
      </c>
      <c r="F82" s="5">
        <v>108</v>
      </c>
      <c r="G82" s="5">
        <v>3</v>
      </c>
      <c r="I82" s="76" t="s">
        <v>47</v>
      </c>
      <c r="J82" s="5">
        <v>235</v>
      </c>
      <c r="K82" s="30"/>
    </row>
    <row r="83" spans="2:11" ht="12.75" customHeight="1" x14ac:dyDescent="0.25">
      <c r="B83" s="147"/>
      <c r="C83" s="113" t="s">
        <v>13</v>
      </c>
      <c r="D83" s="3">
        <f t="shared" si="4"/>
        <v>318</v>
      </c>
      <c r="E83" s="5">
        <v>185</v>
      </c>
      <c r="F83" s="5">
        <v>129</v>
      </c>
      <c r="G83" s="5">
        <v>4</v>
      </c>
      <c r="I83" s="76" t="s">
        <v>42</v>
      </c>
      <c r="J83" s="5">
        <v>218</v>
      </c>
      <c r="K83" s="30"/>
    </row>
    <row r="84" spans="2:11" ht="12.75" customHeight="1" x14ac:dyDescent="0.25">
      <c r="B84" s="145" t="s">
        <v>82</v>
      </c>
      <c r="C84" s="113" t="s">
        <v>14</v>
      </c>
      <c r="D84" s="3">
        <f t="shared" si="4"/>
        <v>546</v>
      </c>
      <c r="E84" s="5">
        <v>328</v>
      </c>
      <c r="F84" s="5">
        <v>211</v>
      </c>
      <c r="G84" s="5">
        <v>7</v>
      </c>
      <c r="I84" s="76" t="s">
        <v>41</v>
      </c>
      <c r="J84" s="5">
        <v>224</v>
      </c>
      <c r="K84" s="30"/>
    </row>
    <row r="85" spans="2:11" ht="12.75" customHeight="1" x14ac:dyDescent="0.25">
      <c r="B85" s="146"/>
      <c r="C85" s="113" t="s">
        <v>15</v>
      </c>
      <c r="D85" s="3">
        <f t="shared" si="4"/>
        <v>225</v>
      </c>
      <c r="E85" s="5">
        <v>169</v>
      </c>
      <c r="F85" s="5">
        <v>56</v>
      </c>
      <c r="G85" s="5">
        <v>0</v>
      </c>
      <c r="I85" s="76" t="s">
        <v>37</v>
      </c>
      <c r="J85" s="5">
        <v>227</v>
      </c>
      <c r="K85" s="30"/>
    </row>
    <row r="86" spans="2:11" ht="12.75" customHeight="1" x14ac:dyDescent="0.25">
      <c r="B86" s="146"/>
      <c r="C86" s="113" t="s">
        <v>16</v>
      </c>
      <c r="D86" s="3">
        <f t="shared" si="4"/>
        <v>296</v>
      </c>
      <c r="E86" s="5">
        <v>197</v>
      </c>
      <c r="F86" s="5">
        <v>94</v>
      </c>
      <c r="G86" s="5">
        <v>5</v>
      </c>
      <c r="I86" s="76" t="s">
        <v>49</v>
      </c>
      <c r="J86" s="5">
        <v>191</v>
      </c>
      <c r="K86" s="30"/>
    </row>
    <row r="87" spans="2:11" ht="12.75" customHeight="1" x14ac:dyDescent="0.25">
      <c r="B87" s="127" t="s">
        <v>116</v>
      </c>
      <c r="C87" s="113" t="s">
        <v>115</v>
      </c>
      <c r="D87" s="3">
        <f t="shared" si="4"/>
        <v>993</v>
      </c>
      <c r="E87" s="5">
        <v>656</v>
      </c>
      <c r="F87" s="5">
        <v>327</v>
      </c>
      <c r="G87" s="5">
        <v>10</v>
      </c>
      <c r="I87" s="76" t="s">
        <v>51</v>
      </c>
      <c r="J87" s="5">
        <v>164</v>
      </c>
      <c r="K87" s="30"/>
    </row>
    <row r="88" spans="2:11" ht="12.75" customHeight="1" x14ac:dyDescent="0.25">
      <c r="B88" s="145" t="s">
        <v>84</v>
      </c>
      <c r="C88" s="113" t="s">
        <v>17</v>
      </c>
      <c r="D88" s="3">
        <f t="shared" si="4"/>
        <v>352</v>
      </c>
      <c r="E88" s="5">
        <v>244</v>
      </c>
      <c r="F88" s="5">
        <v>104</v>
      </c>
      <c r="G88" s="5">
        <v>4</v>
      </c>
      <c r="I88" s="76" t="s">
        <v>46</v>
      </c>
      <c r="J88" s="5">
        <v>200</v>
      </c>
      <c r="K88" s="30"/>
    </row>
    <row r="89" spans="2:11" ht="12.75" customHeight="1" x14ac:dyDescent="0.25">
      <c r="B89" s="146"/>
      <c r="C89" s="113" t="s">
        <v>18</v>
      </c>
      <c r="D89" s="3">
        <f t="shared" si="4"/>
        <v>427</v>
      </c>
      <c r="E89" s="5">
        <v>271</v>
      </c>
      <c r="F89" s="5">
        <v>150</v>
      </c>
      <c r="G89" s="5">
        <v>6</v>
      </c>
      <c r="I89" s="76" t="s">
        <v>45</v>
      </c>
      <c r="J89" s="5">
        <v>196</v>
      </c>
      <c r="K89" s="30"/>
    </row>
    <row r="90" spans="2:11" ht="12.75" customHeight="1" x14ac:dyDescent="0.25">
      <c r="B90" s="147"/>
      <c r="C90" s="113" t="s">
        <v>19</v>
      </c>
      <c r="D90" s="3">
        <f t="shared" si="4"/>
        <v>288</v>
      </c>
      <c r="E90" s="5">
        <v>179</v>
      </c>
      <c r="F90" s="5">
        <v>107</v>
      </c>
      <c r="G90" s="5">
        <v>2</v>
      </c>
      <c r="I90" s="76" t="s">
        <v>48</v>
      </c>
      <c r="J90" s="5">
        <v>182</v>
      </c>
      <c r="K90" s="30"/>
    </row>
    <row r="91" spans="2:11" ht="12.75" customHeight="1" x14ac:dyDescent="0.25">
      <c r="B91" s="148" t="s">
        <v>83</v>
      </c>
      <c r="C91" s="113" t="s">
        <v>20</v>
      </c>
      <c r="D91" s="3">
        <f t="shared" si="4"/>
        <v>227</v>
      </c>
      <c r="E91" s="5">
        <v>163</v>
      </c>
      <c r="F91" s="5">
        <v>59</v>
      </c>
      <c r="G91" s="5">
        <v>5</v>
      </c>
      <c r="I91" s="76" t="s">
        <v>38</v>
      </c>
      <c r="J91" s="5">
        <v>121</v>
      </c>
      <c r="K91" s="30"/>
    </row>
    <row r="92" spans="2:11" ht="12.75" customHeight="1" x14ac:dyDescent="0.25">
      <c r="B92" s="148"/>
      <c r="C92" s="113" t="s">
        <v>21</v>
      </c>
      <c r="D92" s="3">
        <f t="shared" si="4"/>
        <v>327</v>
      </c>
      <c r="E92" s="5">
        <v>225</v>
      </c>
      <c r="F92" s="5">
        <v>102</v>
      </c>
      <c r="G92" s="5">
        <v>0</v>
      </c>
      <c r="I92" s="76" t="s">
        <v>33</v>
      </c>
      <c r="J92" s="5">
        <v>99</v>
      </c>
      <c r="K92" s="30"/>
    </row>
    <row r="93" spans="2:11" ht="12.75" customHeight="1" x14ac:dyDescent="0.25">
      <c r="B93" s="148"/>
      <c r="C93" s="113" t="s">
        <v>22</v>
      </c>
      <c r="D93" s="3">
        <f t="shared" si="4"/>
        <v>242</v>
      </c>
      <c r="E93" s="5">
        <v>150</v>
      </c>
      <c r="F93" s="5">
        <v>89</v>
      </c>
      <c r="G93" s="5">
        <v>3</v>
      </c>
      <c r="I93" s="76" t="s">
        <v>35</v>
      </c>
      <c r="J93" s="5">
        <v>76</v>
      </c>
      <c r="K93" s="30"/>
    </row>
    <row r="94" spans="2:11" ht="12.75" customHeight="1" x14ac:dyDescent="0.25">
      <c r="B94" s="148"/>
      <c r="C94" s="113" t="s">
        <v>23</v>
      </c>
      <c r="D94" s="3">
        <f t="shared" si="4"/>
        <v>271</v>
      </c>
      <c r="E94" s="5">
        <v>156</v>
      </c>
      <c r="F94" s="5">
        <v>111</v>
      </c>
      <c r="G94" s="5">
        <v>4</v>
      </c>
      <c r="I94" s="76" t="s">
        <v>43</v>
      </c>
      <c r="J94" s="5">
        <v>29</v>
      </c>
      <c r="K94" s="30"/>
    </row>
    <row r="95" spans="2:11" ht="12.75" customHeight="1" x14ac:dyDescent="0.25">
      <c r="I95" s="76" t="s">
        <v>39</v>
      </c>
      <c r="J95" s="5">
        <v>34</v>
      </c>
      <c r="K95" s="30"/>
    </row>
    <row r="96" spans="2:11" x14ac:dyDescent="0.25">
      <c r="I96" s="76" t="s">
        <v>50</v>
      </c>
      <c r="J96" s="5">
        <v>17</v>
      </c>
    </row>
  </sheetData>
  <mergeCells count="28">
    <mergeCell ref="B77:B79"/>
    <mergeCell ref="D4:G4"/>
    <mergeCell ref="B88:B90"/>
    <mergeCell ref="B91:B94"/>
    <mergeCell ref="B4:C5"/>
    <mergeCell ref="B6:B8"/>
    <mergeCell ref="B20:B23"/>
    <mergeCell ref="B80:B83"/>
    <mergeCell ref="B84:B86"/>
    <mergeCell ref="B9:B12"/>
    <mergeCell ref="B13:B15"/>
    <mergeCell ref="B17:B19"/>
    <mergeCell ref="B75:C76"/>
    <mergeCell ref="D28:G28"/>
    <mergeCell ref="B30:B32"/>
    <mergeCell ref="D51:G51"/>
    <mergeCell ref="B53:B55"/>
    <mergeCell ref="B64:B66"/>
    <mergeCell ref="B67:B70"/>
    <mergeCell ref="D75:G75"/>
    <mergeCell ref="B28:C29"/>
    <mergeCell ref="B56:B59"/>
    <mergeCell ref="B60:B62"/>
    <mergeCell ref="B33:B36"/>
    <mergeCell ref="B37:B39"/>
    <mergeCell ref="B41:B43"/>
    <mergeCell ref="B44:B47"/>
    <mergeCell ref="B51:C52"/>
  </mergeCells>
  <conditionalFormatting sqref="G78:G94">
    <cfRule type="cellIs" dxfId="36" priority="1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2:M98"/>
  <sheetViews>
    <sheetView showGridLines="0" zoomScaleNormal="100" workbookViewId="0">
      <pane ySplit="5" topLeftCell="A6" activePane="bottomLeft" state="frozen"/>
      <selection pane="bottomLeft"/>
    </sheetView>
  </sheetViews>
  <sheetFormatPr baseColWidth="10" defaultRowHeight="15" x14ac:dyDescent="0.25"/>
  <cols>
    <col min="1" max="1" width="2" style="23" customWidth="1"/>
    <col min="2" max="2" width="14.42578125" style="23" customWidth="1"/>
    <col min="3" max="3" width="11.42578125" style="23"/>
    <col min="4" max="8" width="12.7109375" style="23" customWidth="1"/>
    <col min="9" max="9" width="2" style="23" customWidth="1"/>
    <col min="10" max="10" width="36.28515625" style="23" customWidth="1"/>
    <col min="11" max="11" width="22.7109375" style="23" customWidth="1"/>
    <col min="12" max="13" width="11.42578125" style="23"/>
  </cols>
  <sheetData>
    <row r="2" spans="2:13" ht="15.75" x14ac:dyDescent="0.25">
      <c r="B2" s="75" t="s">
        <v>194</v>
      </c>
    </row>
    <row r="4" spans="2:13" ht="20.100000000000001" customHeight="1" x14ac:dyDescent="0.25">
      <c r="B4" s="140" t="s">
        <v>85</v>
      </c>
      <c r="C4" s="141"/>
      <c r="D4" s="150" t="s">
        <v>157</v>
      </c>
      <c r="E4" s="150"/>
      <c r="F4" s="150"/>
      <c r="G4" s="150"/>
      <c r="H4" s="150"/>
      <c r="L4" s="33"/>
    </row>
    <row r="5" spans="2:13" ht="60" customHeight="1" x14ac:dyDescent="0.25">
      <c r="B5" s="142"/>
      <c r="C5" s="143"/>
      <c r="D5" s="96" t="s">
        <v>25</v>
      </c>
      <c r="E5" s="34" t="s">
        <v>89</v>
      </c>
      <c r="F5" s="34" t="s">
        <v>53</v>
      </c>
      <c r="G5" s="95" t="s">
        <v>51</v>
      </c>
      <c r="H5" s="95" t="s">
        <v>52</v>
      </c>
      <c r="J5" s="70" t="s">
        <v>88</v>
      </c>
      <c r="K5" s="32" t="s">
        <v>85</v>
      </c>
      <c r="L5" s="60"/>
    </row>
    <row r="6" spans="2:13" ht="12.75" customHeight="1" x14ac:dyDescent="0.25">
      <c r="B6" s="129" t="s">
        <v>80</v>
      </c>
      <c r="C6" s="6" t="s">
        <v>25</v>
      </c>
      <c r="D6" s="3">
        <v>552975</v>
      </c>
      <c r="E6" s="3">
        <v>116322.52176048062</v>
      </c>
      <c r="F6" s="3">
        <v>368544.04770158464</v>
      </c>
      <c r="G6" s="3">
        <v>58384.196750480303</v>
      </c>
      <c r="H6" s="3">
        <v>9724.2337874543737</v>
      </c>
      <c r="J6" s="76" t="s">
        <v>44</v>
      </c>
      <c r="K6" s="71">
        <v>275272.29211585614</v>
      </c>
      <c r="L6" s="33"/>
    </row>
    <row r="7" spans="2:13" ht="12.75" customHeight="1" x14ac:dyDescent="0.25">
      <c r="B7" s="130"/>
      <c r="C7" s="7" t="s">
        <v>8</v>
      </c>
      <c r="D7" s="3">
        <v>271601.99999999988</v>
      </c>
      <c r="E7" s="5">
        <v>70741.78708469891</v>
      </c>
      <c r="F7" s="5">
        <v>171035.61394351255</v>
      </c>
      <c r="G7" s="5">
        <v>27388.515638455086</v>
      </c>
      <c r="H7" s="51"/>
      <c r="J7" s="76" t="s">
        <v>54</v>
      </c>
      <c r="K7" s="5">
        <v>211357.8665717667</v>
      </c>
      <c r="L7" s="33"/>
    </row>
    <row r="8" spans="2:13" ht="12.75" customHeight="1" x14ac:dyDescent="0.25">
      <c r="B8" s="131"/>
      <c r="C8" s="7" t="s">
        <v>9</v>
      </c>
      <c r="D8" s="3">
        <v>281373.00000000006</v>
      </c>
      <c r="E8" s="5">
        <v>45580.734675781707</v>
      </c>
      <c r="F8" s="5">
        <v>197508.43375807206</v>
      </c>
      <c r="G8" s="5">
        <v>30995.681112025217</v>
      </c>
      <c r="H8" s="5">
        <v>7288.1504541210415</v>
      </c>
      <c r="J8" s="76" t="s">
        <v>34</v>
      </c>
      <c r="K8" s="5">
        <v>203808.88840916564</v>
      </c>
      <c r="L8" s="33"/>
    </row>
    <row r="9" spans="2:13" ht="12.75" customHeight="1" x14ac:dyDescent="0.25">
      <c r="B9" s="129" t="s">
        <v>81</v>
      </c>
      <c r="C9" s="7" t="s">
        <v>10</v>
      </c>
      <c r="D9" s="3">
        <v>100447.99999999985</v>
      </c>
      <c r="E9" s="5">
        <v>16629.874999999978</v>
      </c>
      <c r="F9" s="5">
        <v>70982.847222222132</v>
      </c>
      <c r="G9" s="5">
        <v>11671.944444444422</v>
      </c>
      <c r="H9" s="51"/>
      <c r="J9" s="76" t="s">
        <v>36</v>
      </c>
      <c r="K9" s="5">
        <v>198699.78356459504</v>
      </c>
      <c r="L9" s="33"/>
    </row>
    <row r="10" spans="2:13" ht="12.75" customHeight="1" x14ac:dyDescent="0.25">
      <c r="B10" s="130"/>
      <c r="C10" s="7" t="s">
        <v>11</v>
      </c>
      <c r="D10" s="3">
        <v>137977.99999999997</v>
      </c>
      <c r="E10" s="5">
        <v>33443.378240472994</v>
      </c>
      <c r="F10" s="5">
        <v>89701.575772765209</v>
      </c>
      <c r="G10" s="5">
        <v>13506.50432009511</v>
      </c>
      <c r="H10" s="51"/>
      <c r="J10" s="76" t="s">
        <v>37</v>
      </c>
      <c r="K10" s="5">
        <v>134969.35293808347</v>
      </c>
      <c r="L10" s="33"/>
    </row>
    <row r="11" spans="2:13" ht="12.75" customHeight="1" x14ac:dyDescent="0.25">
      <c r="B11" s="130"/>
      <c r="C11" s="7" t="s">
        <v>12</v>
      </c>
      <c r="D11" s="3">
        <v>147340.00000000003</v>
      </c>
      <c r="E11" s="5">
        <v>36388.916750208831</v>
      </c>
      <c r="F11" s="5">
        <v>95939.134294068557</v>
      </c>
      <c r="G11" s="5">
        <v>13575.087844611517</v>
      </c>
      <c r="H11" s="51"/>
      <c r="J11" s="76" t="s">
        <v>47</v>
      </c>
      <c r="K11" s="5">
        <v>130013.40898149833</v>
      </c>
      <c r="L11" s="33"/>
    </row>
    <row r="12" spans="2:13" ht="12.75" customHeight="1" x14ac:dyDescent="0.25">
      <c r="B12" s="131"/>
      <c r="C12" s="7" t="s">
        <v>13</v>
      </c>
      <c r="D12" s="3">
        <v>167209</v>
      </c>
      <c r="E12" s="5">
        <v>29860.351769798821</v>
      </c>
      <c r="F12" s="5">
        <v>111920.49041252864</v>
      </c>
      <c r="G12" s="5">
        <v>19630.660141329263</v>
      </c>
      <c r="H12" s="51"/>
      <c r="J12" s="76" t="s">
        <v>40</v>
      </c>
      <c r="K12" s="5">
        <v>124495.8165462934</v>
      </c>
      <c r="L12" s="33"/>
    </row>
    <row r="13" spans="2:13" ht="12.75" customHeight="1" x14ac:dyDescent="0.25">
      <c r="B13" s="129" t="s">
        <v>82</v>
      </c>
      <c r="C13" s="7" t="s">
        <v>14</v>
      </c>
      <c r="D13" s="3">
        <v>279132.65800187946</v>
      </c>
      <c r="E13" s="5">
        <v>54352.989457437972</v>
      </c>
      <c r="F13" s="5">
        <v>185769.99224787945</v>
      </c>
      <c r="G13" s="5">
        <v>32504.428620218769</v>
      </c>
      <c r="H13" s="5">
        <v>6505.2476763432642</v>
      </c>
      <c r="J13" s="76" t="s">
        <v>46</v>
      </c>
      <c r="K13" s="5">
        <v>95358.914824700551</v>
      </c>
      <c r="L13" s="33"/>
    </row>
    <row r="14" spans="2:13" ht="12.75" customHeight="1" x14ac:dyDescent="0.25">
      <c r="B14" s="130"/>
      <c r="C14" s="7" t="s">
        <v>15</v>
      </c>
      <c r="D14" s="3">
        <v>112521.88757161304</v>
      </c>
      <c r="E14" s="5">
        <v>23474.506667309284</v>
      </c>
      <c r="F14" s="5">
        <v>79710.059141563586</v>
      </c>
      <c r="G14" s="5">
        <v>7715.8217627401709</v>
      </c>
      <c r="H14" s="51"/>
      <c r="J14" s="76" t="s">
        <v>45</v>
      </c>
      <c r="K14" s="5">
        <v>84791.466799729329</v>
      </c>
      <c r="L14" s="33"/>
    </row>
    <row r="15" spans="2:13" ht="12.75" customHeight="1" x14ac:dyDescent="0.25">
      <c r="B15" s="130"/>
      <c r="C15" s="7" t="s">
        <v>16</v>
      </c>
      <c r="D15" s="3">
        <v>161320.45442650747</v>
      </c>
      <c r="E15" s="5">
        <v>38495.025635733356</v>
      </c>
      <c r="F15" s="5">
        <v>103063.99631214164</v>
      </c>
      <c r="G15" s="5">
        <v>18163.946367521366</v>
      </c>
      <c r="H15" s="51"/>
      <c r="J15" s="76" t="s">
        <v>42</v>
      </c>
      <c r="K15" s="5">
        <v>50087.646658501442</v>
      </c>
      <c r="L15" s="33"/>
    </row>
    <row r="16" spans="2:13" ht="12.75" customHeight="1" x14ac:dyDescent="0.25">
      <c r="B16" s="125" t="s">
        <v>116</v>
      </c>
      <c r="C16" s="7" t="s">
        <v>115</v>
      </c>
      <c r="D16" s="3">
        <v>516433.70254803618</v>
      </c>
      <c r="E16" s="5">
        <v>106030.12675212638</v>
      </c>
      <c r="F16" s="5">
        <v>344502.08115541103</v>
      </c>
      <c r="G16" s="5">
        <v>56177.260853044398</v>
      </c>
      <c r="H16" s="5">
        <v>9724.2337874543755</v>
      </c>
      <c r="J16" s="76" t="s">
        <v>41</v>
      </c>
      <c r="K16" s="5">
        <v>39497.136494946382</v>
      </c>
      <c r="L16"/>
      <c r="M16"/>
    </row>
    <row r="17" spans="2:13" ht="12.75" customHeight="1" x14ac:dyDescent="0.25">
      <c r="B17" s="129" t="s">
        <v>84</v>
      </c>
      <c r="C17" s="7" t="s">
        <v>17</v>
      </c>
      <c r="D17" s="3">
        <v>74805.999999999985</v>
      </c>
      <c r="E17" s="5">
        <v>17462.56984126984</v>
      </c>
      <c r="F17" s="5">
        <v>51630.158730158713</v>
      </c>
      <c r="G17" s="5">
        <v>5000.771428571431</v>
      </c>
      <c r="H17" s="51"/>
      <c r="J17" s="76" t="s">
        <v>38</v>
      </c>
      <c r="K17" s="5">
        <v>39322.956305948937</v>
      </c>
      <c r="L17" s="33"/>
    </row>
    <row r="18" spans="2:13" ht="12.75" customHeight="1" x14ac:dyDescent="0.25">
      <c r="B18" s="130"/>
      <c r="C18" s="7" t="s">
        <v>18</v>
      </c>
      <c r="D18" s="3">
        <v>172597.99999999994</v>
      </c>
      <c r="E18" s="5">
        <v>43893.074000999004</v>
      </c>
      <c r="F18" s="5">
        <v>109050.91755466748</v>
      </c>
      <c r="G18" s="5">
        <v>15861.821575646572</v>
      </c>
      <c r="H18" s="5">
        <v>3792.1868686868679</v>
      </c>
      <c r="J18" s="76" t="s">
        <v>35</v>
      </c>
      <c r="K18" s="5">
        <v>25691.136344726805</v>
      </c>
      <c r="L18" s="33"/>
    </row>
    <row r="19" spans="2:13" ht="12.75" customHeight="1" x14ac:dyDescent="0.25">
      <c r="B19" s="131"/>
      <c r="C19" s="7" t="s">
        <v>19</v>
      </c>
      <c r="D19" s="3">
        <v>305570.99999999988</v>
      </c>
      <c r="E19" s="5">
        <v>54966.877918211772</v>
      </c>
      <c r="F19" s="5">
        <v>207862.97141675829</v>
      </c>
      <c r="G19" s="5">
        <v>37521.603746262299</v>
      </c>
      <c r="H19" s="51"/>
      <c r="J19" s="76" t="s">
        <v>32</v>
      </c>
      <c r="K19" s="5">
        <v>25449.958683284378</v>
      </c>
      <c r="L19" s="33"/>
    </row>
    <row r="20" spans="2:13" ht="12.75" customHeight="1" x14ac:dyDescent="0.25">
      <c r="B20" s="129" t="s">
        <v>83</v>
      </c>
      <c r="C20" s="7" t="s">
        <v>20</v>
      </c>
      <c r="D20" s="3">
        <v>60309.999999999971</v>
      </c>
      <c r="E20" s="5">
        <v>14348.053174603167</v>
      </c>
      <c r="F20" s="5">
        <v>39952.780158730136</v>
      </c>
      <c r="G20" s="5">
        <v>5801.833333333333</v>
      </c>
      <c r="H20" s="51"/>
      <c r="J20" s="76" t="s">
        <v>49</v>
      </c>
      <c r="K20" s="5">
        <v>22674.359850606903</v>
      </c>
      <c r="L20" s="33"/>
    </row>
    <row r="21" spans="2:13" ht="12.75" customHeight="1" x14ac:dyDescent="0.25">
      <c r="B21" s="130"/>
      <c r="C21" s="7" t="s">
        <v>21</v>
      </c>
      <c r="D21" s="3">
        <v>309550.99999999983</v>
      </c>
      <c r="E21" s="5">
        <v>55601.831428590289</v>
      </c>
      <c r="F21" s="5">
        <v>213789.88399307083</v>
      </c>
      <c r="G21" s="5">
        <v>34615.906310364859</v>
      </c>
      <c r="H21" s="51"/>
      <c r="J21" s="76" t="s">
        <v>33</v>
      </c>
      <c r="K21" s="5">
        <v>6659.4170634920638</v>
      </c>
      <c r="L21" s="33"/>
    </row>
    <row r="22" spans="2:13" ht="12.75" customHeight="1" x14ac:dyDescent="0.25">
      <c r="B22" s="130"/>
      <c r="C22" s="7" t="s">
        <v>22</v>
      </c>
      <c r="D22" s="3">
        <v>59433.000000000007</v>
      </c>
      <c r="E22" s="5">
        <v>10476.659523809529</v>
      </c>
      <c r="F22" s="5">
        <v>42573.123809523808</v>
      </c>
      <c r="G22" s="5">
        <v>5269.3952380952414</v>
      </c>
      <c r="H22" s="51"/>
      <c r="J22" s="76" t="s">
        <v>43</v>
      </c>
      <c r="K22" s="5">
        <v>3665.7777777777778</v>
      </c>
      <c r="L22" s="33"/>
    </row>
    <row r="23" spans="2:13" ht="12.75" customHeight="1" x14ac:dyDescent="0.25">
      <c r="B23" s="131"/>
      <c r="C23" s="7" t="s">
        <v>23</v>
      </c>
      <c r="D23" s="3">
        <v>123681</v>
      </c>
      <c r="E23" s="5">
        <v>35895.97763347764</v>
      </c>
      <c r="F23" s="5">
        <v>72228.259740259731</v>
      </c>
      <c r="G23" s="5">
        <v>12697.061868686866</v>
      </c>
      <c r="H23" s="51"/>
      <c r="L23"/>
      <c r="M23"/>
    </row>
    <row r="24" spans="2:13" ht="12.75" customHeight="1" x14ac:dyDescent="0.25">
      <c r="L24" s="33"/>
    </row>
    <row r="25" spans="2:13" ht="12.75" customHeight="1" x14ac:dyDescent="0.25">
      <c r="L25"/>
      <c r="M25"/>
    </row>
    <row r="27" spans="2:13" ht="16.5" customHeight="1" x14ac:dyDescent="0.25"/>
    <row r="29" spans="2:13" ht="20.100000000000001" customHeight="1" x14ac:dyDescent="0.25">
      <c r="B29" s="140" t="s">
        <v>99</v>
      </c>
      <c r="C29" s="141"/>
      <c r="D29" s="150" t="s">
        <v>157</v>
      </c>
      <c r="E29" s="150"/>
      <c r="F29" s="150"/>
      <c r="G29" s="150"/>
      <c r="H29" s="150"/>
    </row>
    <row r="30" spans="2:13" ht="63.95" customHeight="1" x14ac:dyDescent="0.25">
      <c r="B30" s="142"/>
      <c r="C30" s="143"/>
      <c r="D30" s="96" t="s">
        <v>25</v>
      </c>
      <c r="E30" s="34" t="s">
        <v>89</v>
      </c>
      <c r="F30" s="34" t="s">
        <v>105</v>
      </c>
      <c r="G30" s="95" t="s">
        <v>51</v>
      </c>
      <c r="H30" s="95" t="s">
        <v>52</v>
      </c>
    </row>
    <row r="31" spans="2:13" ht="12.75" customHeight="1" x14ac:dyDescent="0.25">
      <c r="B31" s="129" t="s">
        <v>80</v>
      </c>
      <c r="C31" s="6" t="s">
        <v>25</v>
      </c>
      <c r="D31" s="17">
        <f>D6/D$6*100</f>
        <v>100</v>
      </c>
      <c r="E31" s="17">
        <f>E6/E$6*100</f>
        <v>100</v>
      </c>
      <c r="F31" s="17">
        <f>F6/F$6*100</f>
        <v>100</v>
      </c>
      <c r="G31" s="17">
        <f>G6/G$6*100</f>
        <v>100</v>
      </c>
      <c r="H31" s="17">
        <f>H6/H$6*100</f>
        <v>100</v>
      </c>
    </row>
    <row r="32" spans="2:13" ht="12.75" customHeight="1" x14ac:dyDescent="0.25">
      <c r="B32" s="130"/>
      <c r="C32" s="7" t="s">
        <v>8</v>
      </c>
      <c r="D32" s="17">
        <f t="shared" ref="D32:G48" si="0">D7/D$6*100</f>
        <v>49.116506171165042</v>
      </c>
      <c r="E32" s="18">
        <f t="shared" si="0"/>
        <v>60.815211030554451</v>
      </c>
      <c r="F32" s="18">
        <f t="shared" si="0"/>
        <v>46.408459181520286</v>
      </c>
      <c r="G32" s="18">
        <f t="shared" si="0"/>
        <v>46.910837457449084</v>
      </c>
      <c r="H32" s="52"/>
    </row>
    <row r="33" spans="2:8" ht="12.75" customHeight="1" x14ac:dyDescent="0.25">
      <c r="B33" s="131"/>
      <c r="C33" s="7" t="s">
        <v>9</v>
      </c>
      <c r="D33" s="17">
        <f t="shared" si="0"/>
        <v>50.883493828834943</v>
      </c>
      <c r="E33" s="18">
        <f t="shared" si="0"/>
        <v>39.184788969445542</v>
      </c>
      <c r="F33" s="18">
        <f t="shared" si="0"/>
        <v>53.591540818479707</v>
      </c>
      <c r="G33" s="18">
        <f t="shared" si="0"/>
        <v>53.089162542550916</v>
      </c>
      <c r="H33" s="18">
        <f>H8/H$6*100</f>
        <v>74.948326144973791</v>
      </c>
    </row>
    <row r="34" spans="2:8" ht="12.75" customHeight="1" x14ac:dyDescent="0.25">
      <c r="B34" s="129" t="s">
        <v>81</v>
      </c>
      <c r="C34" s="7" t="s">
        <v>10</v>
      </c>
      <c r="D34" s="17">
        <f t="shared" si="0"/>
        <v>18.16501650165014</v>
      </c>
      <c r="E34" s="18">
        <f t="shared" si="0"/>
        <v>14.296350137802641</v>
      </c>
      <c r="F34" s="18">
        <f t="shared" si="0"/>
        <v>19.260342872149153</v>
      </c>
      <c r="G34" s="18">
        <f t="shared" si="0"/>
        <v>19.991616043511641</v>
      </c>
      <c r="H34" s="52"/>
    </row>
    <row r="35" spans="2:8" ht="12.75" customHeight="1" x14ac:dyDescent="0.25">
      <c r="B35" s="130"/>
      <c r="C35" s="7" t="s">
        <v>11</v>
      </c>
      <c r="D35" s="17">
        <f t="shared" si="0"/>
        <v>24.951941769519411</v>
      </c>
      <c r="E35" s="18">
        <f t="shared" si="0"/>
        <v>28.750561571675824</v>
      </c>
      <c r="F35" s="18">
        <f t="shared" si="0"/>
        <v>24.339444995024813</v>
      </c>
      <c r="G35" s="18">
        <f t="shared" si="0"/>
        <v>23.133835989589077</v>
      </c>
      <c r="H35" s="52"/>
    </row>
    <row r="36" spans="2:8" ht="12.75" customHeight="1" x14ac:dyDescent="0.25">
      <c r="B36" s="130"/>
      <c r="C36" s="7" t="s">
        <v>12</v>
      </c>
      <c r="D36" s="17">
        <f t="shared" si="0"/>
        <v>26.644965866449667</v>
      </c>
      <c r="E36" s="18">
        <f t="shared" si="0"/>
        <v>31.282778433171476</v>
      </c>
      <c r="F36" s="18">
        <f t="shared" si="0"/>
        <v>26.031931567580717</v>
      </c>
      <c r="G36" s="18">
        <f t="shared" si="0"/>
        <v>23.25130531919126</v>
      </c>
      <c r="H36" s="52"/>
    </row>
    <row r="37" spans="2:8" ht="12.75" customHeight="1" x14ac:dyDescent="0.25">
      <c r="B37" s="131"/>
      <c r="C37" s="7" t="s">
        <v>13</v>
      </c>
      <c r="D37" s="17">
        <f t="shared" si="0"/>
        <v>30.238075862380757</v>
      </c>
      <c r="E37" s="18">
        <f t="shared" si="0"/>
        <v>25.670309857350055</v>
      </c>
      <c r="F37" s="18">
        <f t="shared" si="0"/>
        <v>30.368280565245286</v>
      </c>
      <c r="G37" s="18">
        <f t="shared" si="0"/>
        <v>33.623242647708032</v>
      </c>
      <c r="H37" s="52"/>
    </row>
    <row r="38" spans="2:8" ht="12.75" customHeight="1" x14ac:dyDescent="0.25">
      <c r="B38" s="129" t="s">
        <v>82</v>
      </c>
      <c r="C38" s="7" t="s">
        <v>14</v>
      </c>
      <c r="D38" s="17">
        <f t="shared" si="0"/>
        <v>50.478350377843384</v>
      </c>
      <c r="E38" s="18">
        <f t="shared" si="0"/>
        <v>46.726109986986067</v>
      </c>
      <c r="F38" s="18">
        <f t="shared" si="0"/>
        <v>50.406455729356956</v>
      </c>
      <c r="G38" s="18">
        <f t="shared" si="0"/>
        <v>55.673333589112652</v>
      </c>
      <c r="H38" s="18">
        <f>H13/H$6*100</f>
        <v>66.897277652208913</v>
      </c>
    </row>
    <row r="39" spans="2:8" ht="12.75" customHeight="1" x14ac:dyDescent="0.25">
      <c r="B39" s="130"/>
      <c r="C39" s="7" t="s">
        <v>15</v>
      </c>
      <c r="D39" s="17">
        <f t="shared" si="0"/>
        <v>20.348458351935086</v>
      </c>
      <c r="E39" s="18">
        <f t="shared" si="0"/>
        <v>20.180534527651982</v>
      </c>
      <c r="F39" s="18">
        <f t="shared" si="0"/>
        <v>21.628366985893084</v>
      </c>
      <c r="G39" s="18">
        <f t="shared" si="0"/>
        <v>13.215599755042781</v>
      </c>
      <c r="H39" s="52"/>
    </row>
    <row r="40" spans="2:8" ht="12.75" customHeight="1" x14ac:dyDescent="0.25">
      <c r="B40" s="130"/>
      <c r="C40" s="7" t="s">
        <v>16</v>
      </c>
      <c r="D40" s="17">
        <f t="shared" si="0"/>
        <v>29.173191270221523</v>
      </c>
      <c r="E40" s="18">
        <f t="shared" si="0"/>
        <v>33.093355485361947</v>
      </c>
      <c r="F40" s="18">
        <f t="shared" si="0"/>
        <v>27.96517728474997</v>
      </c>
      <c r="G40" s="18">
        <f t="shared" si="0"/>
        <v>31.111066655844571</v>
      </c>
      <c r="H40" s="52"/>
    </row>
    <row r="41" spans="2:8" ht="12.75" customHeight="1" x14ac:dyDescent="0.25">
      <c r="B41" s="125" t="s">
        <v>116</v>
      </c>
      <c r="C41" s="7" t="s">
        <v>115</v>
      </c>
      <c r="D41" s="17">
        <f t="shared" si="0"/>
        <v>93.391871702705572</v>
      </c>
      <c r="E41" s="18">
        <f t="shared" si="0"/>
        <v>91.151846733904819</v>
      </c>
      <c r="F41" s="18">
        <f t="shared" si="0"/>
        <v>93.476501195417285</v>
      </c>
      <c r="G41" s="18">
        <f t="shared" si="0"/>
        <v>96.219977287916109</v>
      </c>
      <c r="H41" s="18">
        <f>H16/H$6*100</f>
        <v>100.00000000000003</v>
      </c>
    </row>
    <row r="42" spans="2:8" ht="12.75" customHeight="1" x14ac:dyDescent="0.25">
      <c r="B42" s="129" t="s">
        <v>84</v>
      </c>
      <c r="C42" s="7" t="s">
        <v>17</v>
      </c>
      <c r="D42" s="17">
        <f t="shared" si="0"/>
        <v>13.527917175279169</v>
      </c>
      <c r="E42" s="18">
        <f t="shared" si="0"/>
        <v>15.012200197333211</v>
      </c>
      <c r="F42" s="18">
        <f t="shared" si="0"/>
        <v>14.009223334944318</v>
      </c>
      <c r="G42" s="18">
        <f t="shared" si="0"/>
        <v>8.5652825711442055</v>
      </c>
      <c r="H42" s="52"/>
    </row>
    <row r="43" spans="2:8" ht="12.75" customHeight="1" x14ac:dyDescent="0.25">
      <c r="B43" s="130"/>
      <c r="C43" s="7" t="s">
        <v>18</v>
      </c>
      <c r="D43" s="17">
        <f t="shared" si="0"/>
        <v>31.212622632126212</v>
      </c>
      <c r="E43" s="18">
        <f t="shared" si="0"/>
        <v>37.73394295163159</v>
      </c>
      <c r="F43" s="18">
        <f t="shared" si="0"/>
        <v>29.589656442631671</v>
      </c>
      <c r="G43" s="18">
        <f t="shared" si="0"/>
        <v>27.16800514261778</v>
      </c>
      <c r="H43" s="18">
        <f>H18/H$6*100</f>
        <v>38.997281961477739</v>
      </c>
    </row>
    <row r="44" spans="2:8" ht="12.75" customHeight="1" x14ac:dyDescent="0.25">
      <c r="B44" s="131"/>
      <c r="C44" s="7" t="s">
        <v>19</v>
      </c>
      <c r="D44" s="17">
        <f t="shared" si="0"/>
        <v>55.259460192594581</v>
      </c>
      <c r="E44" s="18">
        <f t="shared" si="0"/>
        <v>47.253856851035195</v>
      </c>
      <c r="F44" s="18">
        <f t="shared" si="0"/>
        <v>56.401120222423963</v>
      </c>
      <c r="G44" s="18">
        <f t="shared" si="0"/>
        <v>64.266712286238018</v>
      </c>
      <c r="H44" s="52"/>
    </row>
    <row r="45" spans="2:8" ht="12.75" customHeight="1" x14ac:dyDescent="0.25">
      <c r="B45" s="129" t="s">
        <v>83</v>
      </c>
      <c r="C45" s="7" t="s">
        <v>20</v>
      </c>
      <c r="D45" s="17">
        <f t="shared" si="0"/>
        <v>10.906460509064599</v>
      </c>
      <c r="E45" s="18">
        <f t="shared" si="0"/>
        <v>12.334716405260886</v>
      </c>
      <c r="F45" s="18">
        <f t="shared" si="0"/>
        <v>10.840706940702098</v>
      </c>
      <c r="G45" s="18">
        <f t="shared" si="0"/>
        <v>9.9373351972776849</v>
      </c>
      <c r="H45" s="52"/>
    </row>
    <row r="46" spans="2:8" ht="12.75" customHeight="1" x14ac:dyDescent="0.25">
      <c r="B46" s="130"/>
      <c r="C46" s="7" t="s">
        <v>21</v>
      </c>
      <c r="D46" s="17">
        <f t="shared" si="0"/>
        <v>55.979203399791999</v>
      </c>
      <c r="E46" s="18">
        <f t="shared" si="0"/>
        <v>47.79971289057837</v>
      </c>
      <c r="F46" s="18">
        <f t="shared" si="0"/>
        <v>58.009316749616737</v>
      </c>
      <c r="G46" s="18">
        <f t="shared" si="0"/>
        <v>59.289856223088464</v>
      </c>
      <c r="H46" s="52"/>
    </row>
    <row r="47" spans="2:8" ht="12.75" customHeight="1" x14ac:dyDescent="0.25">
      <c r="B47" s="130"/>
      <c r="C47" s="7" t="s">
        <v>22</v>
      </c>
      <c r="D47" s="17">
        <f t="shared" si="0"/>
        <v>10.747863827478639</v>
      </c>
      <c r="E47" s="18">
        <f t="shared" si="0"/>
        <v>9.006561554246554</v>
      </c>
      <c r="F47" s="18">
        <f t="shared" si="0"/>
        <v>11.551705711984765</v>
      </c>
      <c r="G47" s="18">
        <f t="shared" si="0"/>
        <v>9.0253793515655278</v>
      </c>
      <c r="H47" s="52"/>
    </row>
    <row r="48" spans="2:8" ht="12.75" customHeight="1" x14ac:dyDescent="0.25">
      <c r="B48" s="131"/>
      <c r="C48" s="7" t="s">
        <v>23</v>
      </c>
      <c r="D48" s="17">
        <f t="shared" si="0"/>
        <v>22.366472263664722</v>
      </c>
      <c r="E48" s="18">
        <f t="shared" si="0"/>
        <v>30.85900914991419</v>
      </c>
      <c r="F48" s="18">
        <f t="shared" si="0"/>
        <v>19.598270597696366</v>
      </c>
      <c r="G48" s="18">
        <f t="shared" si="0"/>
        <v>21.747429228068317</v>
      </c>
      <c r="H48" s="52"/>
    </row>
    <row r="52" spans="2:13" ht="20.100000000000001" customHeight="1" x14ac:dyDescent="0.25">
      <c r="B52" s="140" t="s">
        <v>100</v>
      </c>
      <c r="C52" s="141"/>
      <c r="D52" s="150" t="s">
        <v>157</v>
      </c>
      <c r="E52" s="150"/>
      <c r="F52" s="150"/>
      <c r="G52" s="150"/>
      <c r="H52" s="150"/>
    </row>
    <row r="53" spans="2:13" ht="63.95" customHeight="1" x14ac:dyDescent="0.25">
      <c r="B53" s="142"/>
      <c r="C53" s="143"/>
      <c r="D53" s="96" t="s">
        <v>25</v>
      </c>
      <c r="E53" s="34" t="s">
        <v>89</v>
      </c>
      <c r="F53" s="34" t="s">
        <v>53</v>
      </c>
      <c r="G53" s="95" t="s">
        <v>51</v>
      </c>
      <c r="H53" s="95" t="s">
        <v>52</v>
      </c>
      <c r="J53" s="32" t="s">
        <v>104</v>
      </c>
      <c r="K53" s="32" t="s">
        <v>107</v>
      </c>
    </row>
    <row r="54" spans="2:13" ht="12.75" customHeight="1" x14ac:dyDescent="0.25">
      <c r="B54" s="129" t="s">
        <v>80</v>
      </c>
      <c r="C54" s="6" t="s">
        <v>25</v>
      </c>
      <c r="D54" s="17">
        <f>D6/$D6*100</f>
        <v>100</v>
      </c>
      <c r="E54" s="17">
        <f>E6/$D6*100</f>
        <v>21.035765045522968</v>
      </c>
      <c r="F54" s="17">
        <f>F6/$D6*100</f>
        <v>66.647506252829629</v>
      </c>
      <c r="G54" s="17">
        <f>G6/$D6*100</f>
        <v>10.55819824593884</v>
      </c>
      <c r="H54" s="17">
        <f>H6/$D6*100</f>
        <v>1.7585304557085533</v>
      </c>
      <c r="J54" s="76" t="s">
        <v>44</v>
      </c>
      <c r="K54" s="18">
        <v>49.780241804033842</v>
      </c>
    </row>
    <row r="55" spans="2:13" ht="12.75" customHeight="1" x14ac:dyDescent="0.25">
      <c r="B55" s="130"/>
      <c r="C55" s="7" t="s">
        <v>8</v>
      </c>
      <c r="D55" s="17">
        <f t="shared" ref="D55:G71" si="1">D7/$D7*100</f>
        <v>100</v>
      </c>
      <c r="E55" s="18">
        <f t="shared" si="1"/>
        <v>26.046121561954234</v>
      </c>
      <c r="F55" s="18">
        <f t="shared" si="1"/>
        <v>62.972884567680879</v>
      </c>
      <c r="G55" s="18">
        <f t="shared" si="1"/>
        <v>10.084062576289975</v>
      </c>
      <c r="H55" s="52"/>
      <c r="J55" s="76" t="s">
        <v>54</v>
      </c>
      <c r="K55" s="18">
        <v>38.221956973057857</v>
      </c>
    </row>
    <row r="56" spans="2:13" ht="12.75" customHeight="1" x14ac:dyDescent="0.25">
      <c r="B56" s="131"/>
      <c r="C56" s="7" t="s">
        <v>9</v>
      </c>
      <c r="D56" s="17">
        <f t="shared" si="1"/>
        <v>100</v>
      </c>
      <c r="E56" s="18">
        <f t="shared" si="1"/>
        <v>16.199398903157622</v>
      </c>
      <c r="F56" s="18">
        <f t="shared" si="1"/>
        <v>70.194522487257842</v>
      </c>
      <c r="G56" s="18">
        <f t="shared" si="1"/>
        <v>11.015869010894866</v>
      </c>
      <c r="H56" s="18">
        <f>H8/$D8*100</f>
        <v>2.5902095986896541</v>
      </c>
      <c r="J56" s="76" t="s">
        <v>34</v>
      </c>
      <c r="K56" s="18">
        <v>36.856799748481514</v>
      </c>
    </row>
    <row r="57" spans="2:13" ht="12.75" customHeight="1" x14ac:dyDescent="0.25">
      <c r="B57" s="129" t="s">
        <v>81</v>
      </c>
      <c r="C57" s="7" t="s">
        <v>10</v>
      </c>
      <c r="D57" s="17">
        <f t="shared" si="1"/>
        <v>100</v>
      </c>
      <c r="E57" s="18">
        <f t="shared" si="1"/>
        <v>16.555705439630458</v>
      </c>
      <c r="F57" s="18">
        <f t="shared" si="1"/>
        <v>70.666262366818884</v>
      </c>
      <c r="G57" s="18">
        <f t="shared" si="1"/>
        <v>11.619887349120379</v>
      </c>
      <c r="H57" s="52"/>
      <c r="J57" s="76" t="s">
        <v>36</v>
      </c>
      <c r="K57" s="18">
        <v>35.932869219150056</v>
      </c>
    </row>
    <row r="58" spans="2:13" ht="12.75" customHeight="1" x14ac:dyDescent="0.25">
      <c r="B58" s="130"/>
      <c r="C58" s="7" t="s">
        <v>11</v>
      </c>
      <c r="D58" s="17">
        <f t="shared" si="1"/>
        <v>100</v>
      </c>
      <c r="E58" s="18">
        <f t="shared" si="1"/>
        <v>24.238196118564552</v>
      </c>
      <c r="F58" s="18">
        <f t="shared" si="1"/>
        <v>65.011506017455844</v>
      </c>
      <c r="G58" s="18">
        <f t="shared" si="1"/>
        <v>9.7888825175717233</v>
      </c>
      <c r="H58" s="52"/>
      <c r="J58" s="76" t="s">
        <v>37</v>
      </c>
      <c r="K58" s="18">
        <v>24.407858029401595</v>
      </c>
    </row>
    <row r="59" spans="2:13" ht="12.75" customHeight="1" x14ac:dyDescent="0.25">
      <c r="B59" s="130"/>
      <c r="C59" s="7" t="s">
        <v>12</v>
      </c>
      <c r="D59" s="17">
        <f t="shared" si="1"/>
        <v>100</v>
      </c>
      <c r="E59" s="18">
        <f t="shared" si="1"/>
        <v>24.697242262935269</v>
      </c>
      <c r="F59" s="18">
        <f t="shared" si="1"/>
        <v>65.114113135651237</v>
      </c>
      <c r="G59" s="18">
        <f t="shared" si="1"/>
        <v>9.2134436301150497</v>
      </c>
      <c r="H59" s="52"/>
      <c r="J59" s="76" t="s">
        <v>47</v>
      </c>
      <c r="K59" s="18">
        <v>23.511625115330411</v>
      </c>
    </row>
    <row r="60" spans="2:13" ht="12.75" customHeight="1" x14ac:dyDescent="0.25">
      <c r="B60" s="131"/>
      <c r="C60" s="7" t="s">
        <v>13</v>
      </c>
      <c r="D60" s="17">
        <f t="shared" si="1"/>
        <v>100</v>
      </c>
      <c r="E60" s="18">
        <f t="shared" si="1"/>
        <v>17.858100801870009</v>
      </c>
      <c r="F60" s="18">
        <f t="shared" si="1"/>
        <v>66.934489418947933</v>
      </c>
      <c r="G60" s="18">
        <f t="shared" si="1"/>
        <v>11.740193495164293</v>
      </c>
      <c r="H60" s="52"/>
      <c r="J60" s="76" t="s">
        <v>40</v>
      </c>
      <c r="K60" s="18">
        <v>22.513823689369936</v>
      </c>
    </row>
    <row r="61" spans="2:13" ht="12.75" customHeight="1" x14ac:dyDescent="0.25">
      <c r="B61" s="129" t="s">
        <v>82</v>
      </c>
      <c r="C61" s="7" t="s">
        <v>14</v>
      </c>
      <c r="D61" s="17">
        <f t="shared" si="1"/>
        <v>100</v>
      </c>
      <c r="E61" s="18">
        <f t="shared" si="1"/>
        <v>19.472099698585609</v>
      </c>
      <c r="F61" s="18">
        <f t="shared" si="1"/>
        <v>66.55258240926743</v>
      </c>
      <c r="G61" s="18">
        <f t="shared" si="1"/>
        <v>11.644796009501658</v>
      </c>
      <c r="H61" s="18">
        <f>H13/$D13*100</f>
        <v>2.3305218826452987</v>
      </c>
      <c r="J61" s="76" t="s">
        <v>46</v>
      </c>
      <c r="K61" s="18">
        <v>17.24470632934591</v>
      </c>
    </row>
    <row r="62" spans="2:13" ht="12.75" customHeight="1" x14ac:dyDescent="0.25">
      <c r="B62" s="130"/>
      <c r="C62" s="7" t="s">
        <v>15</v>
      </c>
      <c r="D62" s="17">
        <f t="shared" si="1"/>
        <v>100</v>
      </c>
      <c r="E62" s="18">
        <f t="shared" si="1"/>
        <v>20.862169284504091</v>
      </c>
      <c r="F62" s="18">
        <f t="shared" si="1"/>
        <v>70.839603620080752</v>
      </c>
      <c r="G62" s="18">
        <f t="shared" si="1"/>
        <v>6.8571741278598264</v>
      </c>
      <c r="H62" s="52"/>
      <c r="J62" s="76" t="s">
        <v>45</v>
      </c>
      <c r="K62" s="18">
        <v>15.333689009399942</v>
      </c>
    </row>
    <row r="63" spans="2:13" ht="12.75" customHeight="1" x14ac:dyDescent="0.25">
      <c r="B63" s="130"/>
      <c r="C63" s="7" t="s">
        <v>16</v>
      </c>
      <c r="D63" s="17">
        <f t="shared" si="1"/>
        <v>100</v>
      </c>
      <c r="E63" s="18">
        <f t="shared" si="1"/>
        <v>23.862457970740767</v>
      </c>
      <c r="F63" s="18">
        <f t="shared" si="1"/>
        <v>63.887742368773424</v>
      </c>
      <c r="G63" s="18">
        <f t="shared" si="1"/>
        <v>11.259543268765269</v>
      </c>
      <c r="H63" s="52"/>
      <c r="J63" s="76" t="s">
        <v>42</v>
      </c>
      <c r="K63" s="18">
        <v>9.0578501123019013</v>
      </c>
    </row>
    <row r="64" spans="2:13" ht="12.75" customHeight="1" x14ac:dyDescent="0.25">
      <c r="B64" s="125" t="s">
        <v>116</v>
      </c>
      <c r="C64" s="7" t="s">
        <v>115</v>
      </c>
      <c r="D64" s="17">
        <f t="shared" si="1"/>
        <v>100</v>
      </c>
      <c r="E64" s="18">
        <f t="shared" si="1"/>
        <v>20.531217507490997</v>
      </c>
      <c r="F64" s="18">
        <f t="shared" si="1"/>
        <v>66.707900637713919</v>
      </c>
      <c r="G64" s="18">
        <f t="shared" si="1"/>
        <v>10.877923066575821</v>
      </c>
      <c r="H64" s="18">
        <f>H16/$D16*100</f>
        <v>1.8829587882192629</v>
      </c>
      <c r="J64" s="76" t="s">
        <v>41</v>
      </c>
      <c r="K64" s="18">
        <v>7.1426622351727271</v>
      </c>
      <c r="L64"/>
      <c r="M64"/>
    </row>
    <row r="65" spans="2:13" ht="12.75" customHeight="1" x14ac:dyDescent="0.25">
      <c r="B65" s="129" t="s">
        <v>84</v>
      </c>
      <c r="C65" s="7" t="s">
        <v>17</v>
      </c>
      <c r="D65" s="17">
        <f t="shared" si="1"/>
        <v>100</v>
      </c>
      <c r="E65" s="18">
        <f t="shared" si="1"/>
        <v>23.343809107918943</v>
      </c>
      <c r="F65" s="18">
        <f t="shared" si="1"/>
        <v>69.018740114641503</v>
      </c>
      <c r="G65" s="18">
        <f t="shared" si="1"/>
        <v>6.684987071319723</v>
      </c>
      <c r="H65" s="52"/>
      <c r="J65" s="76" t="s">
        <v>38</v>
      </c>
      <c r="K65" s="18">
        <v>7.1111634894794413</v>
      </c>
    </row>
    <row r="66" spans="2:13" ht="12.75" customHeight="1" x14ac:dyDescent="0.25">
      <c r="B66" s="130"/>
      <c r="C66" s="7" t="s">
        <v>18</v>
      </c>
      <c r="D66" s="17">
        <f t="shared" si="1"/>
        <v>100</v>
      </c>
      <c r="E66" s="18">
        <f t="shared" si="1"/>
        <v>25.430812640354478</v>
      </c>
      <c r="F66" s="18">
        <f t="shared" si="1"/>
        <v>63.182028502455132</v>
      </c>
      <c r="G66" s="18">
        <f t="shared" si="1"/>
        <v>9.1900378774067946</v>
      </c>
      <c r="H66" s="18">
        <f>H18/$D18*100</f>
        <v>2.1971209797835836</v>
      </c>
      <c r="J66" s="76" t="s">
        <v>35</v>
      </c>
      <c r="K66" s="18">
        <v>4.6459851430402468</v>
      </c>
    </row>
    <row r="67" spans="2:13" ht="12.75" customHeight="1" x14ac:dyDescent="0.25">
      <c r="B67" s="131"/>
      <c r="C67" s="7" t="s">
        <v>19</v>
      </c>
      <c r="D67" s="17">
        <f t="shared" si="1"/>
        <v>100</v>
      </c>
      <c r="E67" s="18">
        <f t="shared" si="1"/>
        <v>17.988250821645966</v>
      </c>
      <c r="F67" s="18">
        <f t="shared" si="1"/>
        <v>68.024443228172288</v>
      </c>
      <c r="G67" s="18">
        <f t="shared" si="1"/>
        <v>12.279176933106321</v>
      </c>
      <c r="H67" s="52"/>
      <c r="J67" s="76" t="s">
        <v>32</v>
      </c>
      <c r="K67" s="18">
        <v>4.6023705743088525</v>
      </c>
    </row>
    <row r="68" spans="2:13" ht="12.75" customHeight="1" x14ac:dyDescent="0.25">
      <c r="B68" s="129" t="s">
        <v>83</v>
      </c>
      <c r="C68" s="7" t="s">
        <v>20</v>
      </c>
      <c r="D68" s="17">
        <f t="shared" si="1"/>
        <v>100</v>
      </c>
      <c r="E68" s="18">
        <f t="shared" si="1"/>
        <v>23.790504351854043</v>
      </c>
      <c r="F68" s="18">
        <f t="shared" si="1"/>
        <v>66.24569749416375</v>
      </c>
      <c r="G68" s="18">
        <f t="shared" si="1"/>
        <v>9.6200187917979374</v>
      </c>
      <c r="H68" s="52"/>
      <c r="J68" s="76" t="s">
        <v>49</v>
      </c>
      <c r="K68" s="18">
        <v>4.1004312763880657</v>
      </c>
    </row>
    <row r="69" spans="2:13" ht="12.75" customHeight="1" x14ac:dyDescent="0.25">
      <c r="B69" s="130"/>
      <c r="C69" s="7" t="s">
        <v>21</v>
      </c>
      <c r="D69" s="17">
        <f t="shared" si="1"/>
        <v>100</v>
      </c>
      <c r="E69" s="18">
        <f t="shared" si="1"/>
        <v>17.962090714806386</v>
      </c>
      <c r="F69" s="18">
        <f t="shared" si="1"/>
        <v>69.064510853807931</v>
      </c>
      <c r="G69" s="18">
        <f t="shared" si="1"/>
        <v>11.182618150277298</v>
      </c>
      <c r="H69" s="52"/>
      <c r="J69" s="76" t="s">
        <v>33</v>
      </c>
      <c r="K69" s="18">
        <v>1.2042889938047947</v>
      </c>
    </row>
    <row r="70" spans="2:13" ht="12.75" customHeight="1" x14ac:dyDescent="0.25">
      <c r="B70" s="130"/>
      <c r="C70" s="7" t="s">
        <v>22</v>
      </c>
      <c r="D70" s="17">
        <f t="shared" si="1"/>
        <v>100</v>
      </c>
      <c r="E70" s="18">
        <f t="shared" si="1"/>
        <v>17.627680789812946</v>
      </c>
      <c r="F70" s="18">
        <f t="shared" si="1"/>
        <v>71.632129977493648</v>
      </c>
      <c r="G70" s="18">
        <f t="shared" si="1"/>
        <v>8.8661101376259666</v>
      </c>
      <c r="H70" s="52"/>
      <c r="J70" s="76" t="s">
        <v>43</v>
      </c>
      <c r="K70" s="18">
        <v>0.66291925996252588</v>
      </c>
    </row>
    <row r="71" spans="2:13" ht="12.75" customHeight="1" x14ac:dyDescent="0.25">
      <c r="B71" s="131"/>
      <c r="C71" s="7" t="s">
        <v>23</v>
      </c>
      <c r="D71" s="17">
        <f t="shared" si="1"/>
        <v>100</v>
      </c>
      <c r="E71" s="18">
        <f t="shared" si="1"/>
        <v>29.023033152608434</v>
      </c>
      <c r="F71" s="18">
        <f t="shared" si="1"/>
        <v>58.398832270324242</v>
      </c>
      <c r="G71" s="18">
        <f t="shared" si="1"/>
        <v>10.265976074487485</v>
      </c>
      <c r="H71" s="52"/>
      <c r="L71"/>
      <c r="M71"/>
    </row>
    <row r="72" spans="2:13" ht="12.75" customHeight="1" x14ac:dyDescent="0.25"/>
    <row r="73" spans="2:13" ht="12.75" customHeight="1" x14ac:dyDescent="0.25">
      <c r="L73"/>
      <c r="M73"/>
    </row>
    <row r="74" spans="2:13" ht="12.75" customHeight="1" x14ac:dyDescent="0.25"/>
    <row r="77" spans="2:13" ht="20.25" customHeight="1" x14ac:dyDescent="0.25">
      <c r="B77" s="132" t="s">
        <v>86</v>
      </c>
      <c r="C77" s="132"/>
      <c r="D77" s="150" t="s">
        <v>157</v>
      </c>
      <c r="E77" s="150"/>
      <c r="F77" s="150"/>
      <c r="G77" s="150"/>
      <c r="H77" s="150"/>
      <c r="L77" s="33"/>
    </row>
    <row r="78" spans="2:13" ht="60" customHeight="1" x14ac:dyDescent="0.25">
      <c r="B78" s="132"/>
      <c r="C78" s="132"/>
      <c r="D78" s="96" t="s">
        <v>25</v>
      </c>
      <c r="E78" s="34" t="s">
        <v>89</v>
      </c>
      <c r="F78" s="34" t="s">
        <v>53</v>
      </c>
      <c r="G78" s="95" t="s">
        <v>51</v>
      </c>
      <c r="H78" s="95" t="s">
        <v>52</v>
      </c>
      <c r="J78" s="32" t="s">
        <v>88</v>
      </c>
      <c r="K78" s="31" t="s">
        <v>86</v>
      </c>
      <c r="L78" s="33"/>
    </row>
    <row r="79" spans="2:13" ht="12.75" customHeight="1" x14ac:dyDescent="0.25">
      <c r="B79" s="145" t="s">
        <v>80</v>
      </c>
      <c r="C79" s="114" t="s">
        <v>25</v>
      </c>
      <c r="D79" s="3">
        <f t="shared" ref="D79:D80" si="2">E79+F79+G79+H79</f>
        <v>1067</v>
      </c>
      <c r="E79" s="3">
        <f>E80+E81</f>
        <v>240</v>
      </c>
      <c r="F79" s="3">
        <f t="shared" ref="F79:G79" si="3">F80+F81</f>
        <v>719</v>
      </c>
      <c r="G79" s="3">
        <f t="shared" si="3"/>
        <v>88</v>
      </c>
      <c r="H79" s="3">
        <f>H80+H81</f>
        <v>20</v>
      </c>
      <c r="J79" s="76" t="s">
        <v>44</v>
      </c>
      <c r="K79" s="5">
        <v>529</v>
      </c>
      <c r="L79" s="33"/>
    </row>
    <row r="80" spans="2:13" ht="12.75" customHeight="1" x14ac:dyDescent="0.25">
      <c r="B80" s="146"/>
      <c r="C80" s="113" t="s">
        <v>8</v>
      </c>
      <c r="D80" s="3">
        <f t="shared" si="2"/>
        <v>530</v>
      </c>
      <c r="E80" s="5">
        <v>136</v>
      </c>
      <c r="F80" s="5">
        <v>350</v>
      </c>
      <c r="G80" s="5">
        <v>39</v>
      </c>
      <c r="H80" s="5">
        <v>5</v>
      </c>
      <c r="J80" s="76" t="s">
        <v>54</v>
      </c>
      <c r="K80" s="5">
        <v>413</v>
      </c>
      <c r="L80" s="33"/>
    </row>
    <row r="81" spans="2:13" ht="12.75" customHeight="1" x14ac:dyDescent="0.25">
      <c r="B81" s="147"/>
      <c r="C81" s="113" t="s">
        <v>9</v>
      </c>
      <c r="D81" s="3">
        <f>E81+F81+G81+H81</f>
        <v>537</v>
      </c>
      <c r="E81" s="5">
        <v>104</v>
      </c>
      <c r="F81" s="5">
        <v>369</v>
      </c>
      <c r="G81" s="5">
        <v>49</v>
      </c>
      <c r="H81" s="5">
        <v>15</v>
      </c>
      <c r="J81" s="76" t="s">
        <v>34</v>
      </c>
      <c r="K81" s="5">
        <v>402</v>
      </c>
      <c r="L81" s="33"/>
    </row>
    <row r="82" spans="2:13" ht="12.75" customHeight="1" x14ac:dyDescent="0.25">
      <c r="B82" s="145" t="s">
        <v>81</v>
      </c>
      <c r="C82" s="113" t="s">
        <v>10</v>
      </c>
      <c r="D82" s="3">
        <f t="shared" ref="D82:D96" si="4">E82+F82+G82+H82</f>
        <v>180</v>
      </c>
      <c r="E82" s="5">
        <v>34</v>
      </c>
      <c r="F82" s="5">
        <v>130</v>
      </c>
      <c r="G82" s="5">
        <v>13</v>
      </c>
      <c r="H82" s="5">
        <v>3</v>
      </c>
      <c r="J82" s="76" t="s">
        <v>36</v>
      </c>
      <c r="K82" s="5">
        <v>403</v>
      </c>
      <c r="L82" s="33"/>
    </row>
    <row r="83" spans="2:13" ht="12.75" customHeight="1" x14ac:dyDescent="0.25">
      <c r="B83" s="146"/>
      <c r="C83" s="113" t="s">
        <v>11</v>
      </c>
      <c r="D83" s="3">
        <f t="shared" si="4"/>
        <v>262</v>
      </c>
      <c r="E83" s="5">
        <v>64</v>
      </c>
      <c r="F83" s="5">
        <v>171</v>
      </c>
      <c r="G83" s="5">
        <v>23</v>
      </c>
      <c r="H83" s="5">
        <v>4</v>
      </c>
      <c r="J83" s="76" t="s">
        <v>37</v>
      </c>
      <c r="K83" s="5">
        <v>242</v>
      </c>
      <c r="L83" s="33"/>
    </row>
    <row r="84" spans="2:13" ht="12.75" customHeight="1" x14ac:dyDescent="0.25">
      <c r="B84" s="146"/>
      <c r="C84" s="113" t="s">
        <v>12</v>
      </c>
      <c r="D84" s="3">
        <f t="shared" si="4"/>
        <v>307</v>
      </c>
      <c r="E84" s="5">
        <v>76</v>
      </c>
      <c r="F84" s="5">
        <v>207</v>
      </c>
      <c r="G84" s="5">
        <v>19</v>
      </c>
      <c r="H84" s="5">
        <v>5</v>
      </c>
      <c r="J84" s="76" t="s">
        <v>47</v>
      </c>
      <c r="K84" s="5">
        <v>262</v>
      </c>
      <c r="L84" s="33"/>
    </row>
    <row r="85" spans="2:13" ht="12.75" customHeight="1" x14ac:dyDescent="0.25">
      <c r="B85" s="147"/>
      <c r="C85" s="113" t="s">
        <v>13</v>
      </c>
      <c r="D85" s="3">
        <f t="shared" si="4"/>
        <v>318</v>
      </c>
      <c r="E85" s="5">
        <v>66</v>
      </c>
      <c r="F85" s="5">
        <v>211</v>
      </c>
      <c r="G85" s="5">
        <v>33</v>
      </c>
      <c r="H85" s="5">
        <v>8</v>
      </c>
      <c r="J85" s="76" t="s">
        <v>40</v>
      </c>
      <c r="K85" s="5">
        <v>251</v>
      </c>
      <c r="L85" s="33"/>
    </row>
    <row r="86" spans="2:13" ht="12.75" customHeight="1" x14ac:dyDescent="0.25">
      <c r="B86" s="145" t="s">
        <v>82</v>
      </c>
      <c r="C86" s="113" t="s">
        <v>14</v>
      </c>
      <c r="D86" s="3">
        <f t="shared" si="4"/>
        <v>546</v>
      </c>
      <c r="E86" s="5">
        <v>129</v>
      </c>
      <c r="F86" s="5">
        <v>358</v>
      </c>
      <c r="G86" s="5">
        <v>48</v>
      </c>
      <c r="H86" s="5">
        <v>11</v>
      </c>
      <c r="J86" s="76" t="s">
        <v>46</v>
      </c>
      <c r="K86" s="5">
        <v>195</v>
      </c>
      <c r="L86" s="33"/>
    </row>
    <row r="87" spans="2:13" ht="12.75" customHeight="1" x14ac:dyDescent="0.25">
      <c r="B87" s="146"/>
      <c r="C87" s="113" t="s">
        <v>15</v>
      </c>
      <c r="D87" s="3">
        <f t="shared" si="4"/>
        <v>225</v>
      </c>
      <c r="E87" s="5">
        <v>44</v>
      </c>
      <c r="F87" s="5">
        <v>165</v>
      </c>
      <c r="G87" s="5">
        <v>12</v>
      </c>
      <c r="H87" s="5">
        <v>4</v>
      </c>
      <c r="J87" s="76" t="s">
        <v>45</v>
      </c>
      <c r="K87" s="5">
        <v>173</v>
      </c>
      <c r="L87" s="33"/>
    </row>
    <row r="88" spans="2:13" ht="12.75" customHeight="1" x14ac:dyDescent="0.25">
      <c r="B88" s="146"/>
      <c r="C88" s="113" t="s">
        <v>16</v>
      </c>
      <c r="D88" s="3">
        <f t="shared" si="4"/>
        <v>296</v>
      </c>
      <c r="E88" s="5">
        <v>67</v>
      </c>
      <c r="F88" s="5">
        <v>196</v>
      </c>
      <c r="G88" s="5">
        <v>28</v>
      </c>
      <c r="H88" s="5">
        <v>5</v>
      </c>
      <c r="J88" s="76" t="s">
        <v>42</v>
      </c>
      <c r="K88" s="5">
        <v>114</v>
      </c>
      <c r="L88" s="33"/>
    </row>
    <row r="89" spans="2:13" ht="12.75" customHeight="1" x14ac:dyDescent="0.25">
      <c r="B89" s="125" t="s">
        <v>116</v>
      </c>
      <c r="C89" s="7" t="s">
        <v>115</v>
      </c>
      <c r="D89" s="3">
        <v>993</v>
      </c>
      <c r="E89" s="5">
        <v>214</v>
      </c>
      <c r="F89" s="5">
        <v>674</v>
      </c>
      <c r="G89" s="5">
        <v>85</v>
      </c>
      <c r="H89" s="5">
        <v>20</v>
      </c>
      <c r="J89" s="76" t="s">
        <v>41</v>
      </c>
      <c r="K89" s="5">
        <v>89</v>
      </c>
      <c r="L89" s="33"/>
    </row>
    <row r="90" spans="2:13" ht="12.75" customHeight="1" x14ac:dyDescent="0.25">
      <c r="B90" s="145" t="s">
        <v>84</v>
      </c>
      <c r="C90" s="113" t="s">
        <v>17</v>
      </c>
      <c r="D90" s="3">
        <f t="shared" si="4"/>
        <v>352</v>
      </c>
      <c r="E90" s="5">
        <v>83</v>
      </c>
      <c r="F90" s="5">
        <v>243</v>
      </c>
      <c r="G90" s="5">
        <v>23</v>
      </c>
      <c r="H90" s="5">
        <v>3</v>
      </c>
      <c r="J90" s="76" t="s">
        <v>38</v>
      </c>
      <c r="K90" s="5">
        <v>81</v>
      </c>
      <c r="L90" s="33"/>
    </row>
    <row r="91" spans="2:13" ht="12.75" customHeight="1" x14ac:dyDescent="0.25">
      <c r="B91" s="146"/>
      <c r="C91" s="113" t="s">
        <v>18</v>
      </c>
      <c r="D91" s="3">
        <f t="shared" si="4"/>
        <v>427</v>
      </c>
      <c r="E91" s="5">
        <v>105</v>
      </c>
      <c r="F91" s="5">
        <v>278</v>
      </c>
      <c r="G91" s="5">
        <v>33</v>
      </c>
      <c r="H91" s="5">
        <v>11</v>
      </c>
      <c r="J91" s="76" t="s">
        <v>35</v>
      </c>
      <c r="K91" s="5">
        <v>47</v>
      </c>
      <c r="L91" s="33"/>
    </row>
    <row r="92" spans="2:13" ht="12.75" customHeight="1" x14ac:dyDescent="0.25">
      <c r="B92" s="147"/>
      <c r="C92" s="113" t="s">
        <v>19</v>
      </c>
      <c r="D92" s="3">
        <f t="shared" si="4"/>
        <v>288</v>
      </c>
      <c r="E92" s="5">
        <v>52</v>
      </c>
      <c r="F92" s="5">
        <v>198</v>
      </c>
      <c r="G92" s="5">
        <v>32</v>
      </c>
      <c r="H92" s="5">
        <v>6</v>
      </c>
      <c r="J92" s="76" t="s">
        <v>32</v>
      </c>
      <c r="K92" s="5">
        <v>46</v>
      </c>
      <c r="L92" s="33"/>
    </row>
    <row r="93" spans="2:13" ht="12.75" customHeight="1" x14ac:dyDescent="0.25">
      <c r="B93" s="145" t="s">
        <v>83</v>
      </c>
      <c r="C93" s="113" t="s">
        <v>20</v>
      </c>
      <c r="D93" s="3">
        <f t="shared" si="4"/>
        <v>227</v>
      </c>
      <c r="E93" s="5">
        <v>55</v>
      </c>
      <c r="F93" s="5">
        <v>156</v>
      </c>
      <c r="G93" s="5">
        <v>15</v>
      </c>
      <c r="H93" s="5">
        <v>1</v>
      </c>
      <c r="J93" s="76" t="s">
        <v>49</v>
      </c>
      <c r="K93" s="5">
        <v>49</v>
      </c>
      <c r="L93" s="33"/>
    </row>
    <row r="94" spans="2:13" ht="12.75" customHeight="1" x14ac:dyDescent="0.25">
      <c r="B94" s="146"/>
      <c r="C94" s="113" t="s">
        <v>21</v>
      </c>
      <c r="D94" s="3">
        <f t="shared" si="4"/>
        <v>327</v>
      </c>
      <c r="E94" s="5">
        <v>62</v>
      </c>
      <c r="F94" s="5">
        <v>226</v>
      </c>
      <c r="G94" s="5">
        <v>31</v>
      </c>
      <c r="H94" s="5">
        <v>8</v>
      </c>
      <c r="J94" s="76" t="s">
        <v>33</v>
      </c>
      <c r="K94" s="5">
        <v>20</v>
      </c>
      <c r="L94" s="33"/>
    </row>
    <row r="95" spans="2:13" ht="12.75" customHeight="1" x14ac:dyDescent="0.25">
      <c r="B95" s="146"/>
      <c r="C95" s="113" t="s">
        <v>22</v>
      </c>
      <c r="D95" s="3">
        <f t="shared" si="4"/>
        <v>242</v>
      </c>
      <c r="E95" s="5">
        <v>48</v>
      </c>
      <c r="F95" s="5">
        <v>172</v>
      </c>
      <c r="G95" s="5">
        <v>18</v>
      </c>
      <c r="H95" s="5">
        <v>4</v>
      </c>
      <c r="J95" s="76" t="s">
        <v>43</v>
      </c>
      <c r="K95" s="5">
        <v>10</v>
      </c>
      <c r="L95" s="33"/>
    </row>
    <row r="96" spans="2:13" ht="12.75" customHeight="1" x14ac:dyDescent="0.25">
      <c r="B96" s="147"/>
      <c r="C96" s="113" t="s">
        <v>23</v>
      </c>
      <c r="D96" s="3">
        <f t="shared" si="4"/>
        <v>271</v>
      </c>
      <c r="E96" s="5">
        <v>75</v>
      </c>
      <c r="F96" s="5">
        <v>165</v>
      </c>
      <c r="G96" s="5">
        <v>24</v>
      </c>
      <c r="H96" s="5">
        <v>7</v>
      </c>
      <c r="L96"/>
      <c r="M96"/>
    </row>
    <row r="97" spans="12:13" ht="12.75" customHeight="1" x14ac:dyDescent="0.25">
      <c r="L97" s="33"/>
    </row>
    <row r="98" spans="12:13" ht="12.75" customHeight="1" x14ac:dyDescent="0.25">
      <c r="L98"/>
      <c r="M98"/>
    </row>
  </sheetData>
  <mergeCells count="28">
    <mergeCell ref="B90:B92"/>
    <mergeCell ref="D77:H77"/>
    <mergeCell ref="B93:B96"/>
    <mergeCell ref="B4:C5"/>
    <mergeCell ref="B6:B8"/>
    <mergeCell ref="B77:C78"/>
    <mergeCell ref="B79:B81"/>
    <mergeCell ref="B20:B23"/>
    <mergeCell ref="B82:B85"/>
    <mergeCell ref="B86:B88"/>
    <mergeCell ref="B9:B12"/>
    <mergeCell ref="B13:B15"/>
    <mergeCell ref="B17:B19"/>
    <mergeCell ref="D29:H29"/>
    <mergeCell ref="B31:B33"/>
    <mergeCell ref="D52:H52"/>
    <mergeCell ref="B54:B56"/>
    <mergeCell ref="B57:B60"/>
    <mergeCell ref="B61:B63"/>
    <mergeCell ref="D4:H4"/>
    <mergeCell ref="B68:B71"/>
    <mergeCell ref="B29:C30"/>
    <mergeCell ref="B34:B37"/>
    <mergeCell ref="B38:B40"/>
    <mergeCell ref="B42:B44"/>
    <mergeCell ref="B45:B48"/>
    <mergeCell ref="B65:B67"/>
    <mergeCell ref="B52:C53"/>
  </mergeCells>
  <conditionalFormatting sqref="E80:H88 E90:H96">
    <cfRule type="cellIs" dxfId="35" priority="6" operator="lessThan">
      <formula>11</formula>
    </cfRule>
  </conditionalFormatting>
  <conditionalFormatting sqref="H7">
    <cfRule type="cellIs" dxfId="34" priority="4" operator="lessThan">
      <formula>11</formula>
    </cfRule>
  </conditionalFormatting>
  <conditionalFormatting sqref="H8:H15 H17:H23">
    <cfRule type="cellIs" dxfId="33" priority="3" operator="lessThan">
      <formula>11</formula>
    </cfRule>
  </conditionalFormatting>
  <conditionalFormatting sqref="H16">
    <cfRule type="cellIs" dxfId="32" priority="2" operator="lessThan">
      <formula>11</formula>
    </cfRule>
  </conditionalFormatting>
  <conditionalFormatting sqref="E89:H89">
    <cfRule type="cellIs" dxfId="31" priority="1" operator="lessThan">
      <formula>11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2:S100"/>
  <sheetViews>
    <sheetView showGridLines="0" zoomScaleNormal="100" workbookViewId="0">
      <pane ySplit="5" topLeftCell="A6" activePane="bottomLeft" state="frozen"/>
      <selection pane="bottomLeft"/>
    </sheetView>
  </sheetViews>
  <sheetFormatPr baseColWidth="10" defaultRowHeight="15.75" x14ac:dyDescent="0.25"/>
  <cols>
    <col min="1" max="1" width="2" style="23" customWidth="1"/>
    <col min="2" max="2" width="14.140625" style="23" customWidth="1"/>
    <col min="3" max="3" width="11.42578125" style="23"/>
    <col min="4" max="4" width="12.85546875" style="23" bestFit="1" customWidth="1"/>
    <col min="5" max="5" width="12.7109375" style="23" customWidth="1"/>
    <col min="6" max="6" width="12.28515625" style="23" customWidth="1"/>
    <col min="7" max="8" width="11.5703125" style="23" bestFit="1" customWidth="1"/>
    <col min="9" max="9" width="2" style="23" customWidth="1"/>
    <col min="10" max="10" width="36.140625" style="23" customWidth="1"/>
    <col min="11" max="11" width="19.140625" style="23" customWidth="1"/>
    <col min="12" max="14" width="11.42578125" style="23"/>
    <col min="15" max="19" width="11.42578125" style="24"/>
  </cols>
  <sheetData>
    <row r="2" spans="2:12" x14ac:dyDescent="0.25">
      <c r="B2" s="75" t="s">
        <v>193</v>
      </c>
    </row>
    <row r="4" spans="2:12" ht="20.100000000000001" customHeight="1" x14ac:dyDescent="0.25">
      <c r="B4" s="140" t="s">
        <v>85</v>
      </c>
      <c r="C4" s="141"/>
      <c r="D4" s="150" t="s">
        <v>90</v>
      </c>
      <c r="E4" s="150" t="s">
        <v>55</v>
      </c>
      <c r="F4" s="150"/>
      <c r="G4" s="150"/>
      <c r="H4" s="150"/>
      <c r="L4" s="35"/>
    </row>
    <row r="5" spans="2:12" ht="64.5" customHeight="1" x14ac:dyDescent="0.25">
      <c r="B5" s="142"/>
      <c r="C5" s="143"/>
      <c r="D5" s="96" t="s">
        <v>25</v>
      </c>
      <c r="E5" s="34" t="s">
        <v>89</v>
      </c>
      <c r="F5" s="34" t="s">
        <v>91</v>
      </c>
      <c r="G5" s="95" t="s">
        <v>51</v>
      </c>
      <c r="H5" s="95" t="s">
        <v>52</v>
      </c>
      <c r="J5" s="32" t="s">
        <v>88</v>
      </c>
      <c r="K5" s="61" t="s">
        <v>85</v>
      </c>
      <c r="L5" s="35"/>
    </row>
    <row r="6" spans="2:12" ht="12.75" customHeight="1" x14ac:dyDescent="0.25">
      <c r="B6" s="129" t="s">
        <v>80</v>
      </c>
      <c r="C6" s="6" t="s">
        <v>25</v>
      </c>
      <c r="D6" s="3">
        <v>552975</v>
      </c>
      <c r="E6" s="3">
        <v>159363.36379864538</v>
      </c>
      <c r="F6" s="3">
        <v>350551.59513816936</v>
      </c>
      <c r="G6" s="3">
        <v>34374.777407722984</v>
      </c>
      <c r="H6" s="3">
        <v>8685.2636554621822</v>
      </c>
      <c r="J6" s="76" t="s">
        <v>38</v>
      </c>
      <c r="K6" s="5">
        <v>213903.21879555771</v>
      </c>
      <c r="L6" s="35"/>
    </row>
    <row r="7" spans="2:12" ht="12.75" customHeight="1" x14ac:dyDescent="0.25">
      <c r="B7" s="130"/>
      <c r="C7" s="7" t="s">
        <v>8</v>
      </c>
      <c r="D7" s="3">
        <v>271601.99999999988</v>
      </c>
      <c r="E7" s="5">
        <v>87915.030218173575</v>
      </c>
      <c r="F7" s="5">
        <v>161192.34994055648</v>
      </c>
      <c r="G7" s="5">
        <v>18779.286507936504</v>
      </c>
      <c r="H7" s="51"/>
      <c r="J7" s="76" t="s">
        <v>34</v>
      </c>
      <c r="K7" s="5">
        <v>200568.8182636592</v>
      </c>
      <c r="L7" s="35"/>
    </row>
    <row r="8" spans="2:12" ht="12.75" customHeight="1" x14ac:dyDescent="0.25">
      <c r="B8" s="131"/>
      <c r="C8" s="7" t="s">
        <v>9</v>
      </c>
      <c r="D8" s="3">
        <v>281373.00000000006</v>
      </c>
      <c r="E8" s="5">
        <v>71448.333580471808</v>
      </c>
      <c r="F8" s="5">
        <v>189359.24519761291</v>
      </c>
      <c r="G8" s="5">
        <v>15595.490899786482</v>
      </c>
      <c r="H8" s="5">
        <v>4969.9303221288528</v>
      </c>
      <c r="J8" s="76" t="s">
        <v>47</v>
      </c>
      <c r="K8" s="5">
        <v>198189.36986352998</v>
      </c>
      <c r="L8" s="35"/>
    </row>
    <row r="9" spans="2:12" ht="12.75" customHeight="1" x14ac:dyDescent="0.25">
      <c r="B9" s="129" t="s">
        <v>81</v>
      </c>
      <c r="C9" s="7" t="s">
        <v>10</v>
      </c>
      <c r="D9" s="3">
        <v>100447.99999999988</v>
      </c>
      <c r="E9" s="5">
        <v>21334.841666666642</v>
      </c>
      <c r="F9" s="5">
        <v>68083.930555555475</v>
      </c>
      <c r="G9" s="5">
        <v>8656.8666666666504</v>
      </c>
      <c r="H9" s="51"/>
      <c r="J9" s="76" t="s">
        <v>36</v>
      </c>
      <c r="K9" s="5">
        <v>192036.34275021494</v>
      </c>
      <c r="L9" s="35"/>
    </row>
    <row r="10" spans="2:12" ht="12.75" customHeight="1" x14ac:dyDescent="0.25">
      <c r="B10" s="130"/>
      <c r="C10" s="7" t="s">
        <v>11</v>
      </c>
      <c r="D10" s="3">
        <v>137978</v>
      </c>
      <c r="E10" s="5">
        <v>46122.777965747708</v>
      </c>
      <c r="F10" s="5">
        <v>80485.875176723857</v>
      </c>
      <c r="G10" s="5">
        <v>9232.2496353062143</v>
      </c>
      <c r="H10" s="51"/>
      <c r="J10" s="76" t="s">
        <v>45</v>
      </c>
      <c r="K10" s="5">
        <v>182538.60248007064</v>
      </c>
      <c r="L10" s="35"/>
    </row>
    <row r="11" spans="2:12" ht="12.75" customHeight="1" x14ac:dyDescent="0.25">
      <c r="B11" s="130"/>
      <c r="C11" s="7" t="s">
        <v>12</v>
      </c>
      <c r="D11" s="3">
        <v>147340</v>
      </c>
      <c r="E11" s="5">
        <v>36757.47911445277</v>
      </c>
      <c r="F11" s="5">
        <v>104405.48404344199</v>
      </c>
      <c r="G11" s="5">
        <v>4268.9058897243085</v>
      </c>
      <c r="H11" s="51"/>
      <c r="J11" s="76" t="s">
        <v>46</v>
      </c>
      <c r="K11" s="5">
        <v>180566.74078924171</v>
      </c>
      <c r="L11" s="35"/>
    </row>
    <row r="12" spans="2:12" ht="12.75" customHeight="1" x14ac:dyDescent="0.25">
      <c r="B12" s="131"/>
      <c r="C12" s="7" t="s">
        <v>13</v>
      </c>
      <c r="D12" s="3">
        <v>167209.00000000003</v>
      </c>
      <c r="E12" s="5">
        <v>55148.265051778275</v>
      </c>
      <c r="F12" s="5">
        <v>97576.305362448067</v>
      </c>
      <c r="G12" s="5">
        <v>12216.755216025804</v>
      </c>
      <c r="H12" s="51"/>
      <c r="J12" s="76" t="s">
        <v>32</v>
      </c>
      <c r="K12" s="5">
        <v>177429.99265462768</v>
      </c>
      <c r="L12" s="35"/>
    </row>
    <row r="13" spans="2:12" ht="12.75" customHeight="1" x14ac:dyDescent="0.25">
      <c r="B13" s="129" t="s">
        <v>82</v>
      </c>
      <c r="C13" s="7" t="s">
        <v>14</v>
      </c>
      <c r="D13" s="3">
        <v>279132.6580018794</v>
      </c>
      <c r="E13" s="5">
        <v>81046.138108760846</v>
      </c>
      <c r="F13" s="5">
        <v>173524.0358057062</v>
      </c>
      <c r="G13" s="5">
        <v>20806.754162108951</v>
      </c>
      <c r="H13" s="5">
        <v>3755.7299253034544</v>
      </c>
      <c r="J13" s="76" t="s">
        <v>40</v>
      </c>
      <c r="K13" s="5">
        <v>131035.60300877303</v>
      </c>
      <c r="L13" s="35"/>
    </row>
    <row r="14" spans="2:12" ht="12.75" customHeight="1" x14ac:dyDescent="0.25">
      <c r="B14" s="130"/>
      <c r="C14" s="7" t="s">
        <v>15</v>
      </c>
      <c r="D14" s="3">
        <v>112521.88757161304</v>
      </c>
      <c r="E14" s="5">
        <v>37945.120938564345</v>
      </c>
      <c r="F14" s="5">
        <v>67726.721394953463</v>
      </c>
      <c r="G14" s="51">
        <v>4123.9341269841188</v>
      </c>
      <c r="H14" s="51"/>
      <c r="J14" s="76" t="s">
        <v>56</v>
      </c>
      <c r="K14" s="5">
        <v>118952.4105382749</v>
      </c>
      <c r="L14" s="35"/>
    </row>
    <row r="15" spans="2:12" ht="12.75" customHeight="1" x14ac:dyDescent="0.25">
      <c r="B15" s="130"/>
      <c r="C15" s="7" t="s">
        <v>16</v>
      </c>
      <c r="D15" s="3">
        <v>161320.45442650747</v>
      </c>
      <c r="E15" s="5">
        <v>40372.104751320199</v>
      </c>
      <c r="F15" s="5">
        <v>109300.83793750973</v>
      </c>
      <c r="G15" s="5">
        <v>9444.089118629905</v>
      </c>
      <c r="H15" s="51"/>
      <c r="J15" s="76" t="s">
        <v>42</v>
      </c>
      <c r="K15" s="5">
        <v>115817.69650653779</v>
      </c>
      <c r="L15" s="35"/>
    </row>
    <row r="16" spans="2:12" ht="12.75" customHeight="1" x14ac:dyDescent="0.25">
      <c r="B16" s="123" t="s">
        <v>116</v>
      </c>
      <c r="C16" s="7" t="s">
        <v>115</v>
      </c>
      <c r="D16" s="3">
        <v>516433.70254803618</v>
      </c>
      <c r="E16" s="5">
        <v>146118.27411610563</v>
      </c>
      <c r="F16" s="5">
        <v>331458.09249695053</v>
      </c>
      <c r="G16" s="5">
        <v>30172.072279517852</v>
      </c>
      <c r="H16" s="5">
        <v>8685.2636554621804</v>
      </c>
      <c r="J16" s="76" t="s">
        <v>37</v>
      </c>
      <c r="K16" s="5">
        <v>91666.561735933457</v>
      </c>
      <c r="L16" s="35"/>
    </row>
    <row r="17" spans="2:19" ht="12.75" customHeight="1" x14ac:dyDescent="0.25">
      <c r="B17" s="129" t="s">
        <v>84</v>
      </c>
      <c r="C17" s="7" t="s">
        <v>17</v>
      </c>
      <c r="D17" s="3">
        <v>74805.999999999971</v>
      </c>
      <c r="E17" s="5">
        <v>18658.234920634921</v>
      </c>
      <c r="F17" s="5">
        <v>52168.32698412695</v>
      </c>
      <c r="G17" s="5">
        <v>2733.9380952380961</v>
      </c>
      <c r="H17" s="51"/>
      <c r="J17" s="76" t="s">
        <v>41</v>
      </c>
      <c r="K17" s="5">
        <v>84023.258028933531</v>
      </c>
      <c r="L17" s="35"/>
    </row>
    <row r="18" spans="2:19" ht="12.75" customHeight="1" x14ac:dyDescent="0.25">
      <c r="B18" s="130"/>
      <c r="C18" s="7" t="s">
        <v>18</v>
      </c>
      <c r="D18" s="3">
        <v>172597.99999999991</v>
      </c>
      <c r="E18" s="5">
        <v>54037.470246420256</v>
      </c>
      <c r="F18" s="5">
        <v>109249.95002774995</v>
      </c>
      <c r="G18" s="5">
        <v>7422.0658369408366</v>
      </c>
      <c r="H18" s="51"/>
      <c r="J18" s="76" t="s">
        <v>44</v>
      </c>
      <c r="K18" s="5">
        <v>62763.538569368335</v>
      </c>
      <c r="L18" s="35"/>
    </row>
    <row r="19" spans="2:19" ht="12.75" customHeight="1" x14ac:dyDescent="0.25">
      <c r="B19" s="131"/>
      <c r="C19" s="7" t="s">
        <v>19</v>
      </c>
      <c r="D19" s="3">
        <v>305570.99999999988</v>
      </c>
      <c r="E19" s="5">
        <v>86667.658631590282</v>
      </c>
      <c r="F19" s="5">
        <v>189133.3181262922</v>
      </c>
      <c r="G19" s="5">
        <v>24218.773475544036</v>
      </c>
      <c r="H19" s="51"/>
      <c r="J19" s="76" t="s">
        <v>54</v>
      </c>
      <c r="K19" s="5">
        <v>47771.722721800012</v>
      </c>
      <c r="L19" s="35"/>
    </row>
    <row r="20" spans="2:19" ht="12.75" customHeight="1" x14ac:dyDescent="0.25">
      <c r="B20" s="129" t="s">
        <v>83</v>
      </c>
      <c r="C20" s="7" t="s">
        <v>20</v>
      </c>
      <c r="D20" s="3">
        <v>60309.999999999978</v>
      </c>
      <c r="E20" s="5">
        <v>17442.713492063485</v>
      </c>
      <c r="F20" s="5">
        <v>39933.998412698398</v>
      </c>
      <c r="G20" s="5">
        <v>2933.2880952380951</v>
      </c>
      <c r="H20" s="51"/>
      <c r="J20" s="76" t="s">
        <v>49</v>
      </c>
      <c r="K20" s="5">
        <v>40638.506859153895</v>
      </c>
      <c r="L20" s="35"/>
    </row>
    <row r="21" spans="2:19" ht="12.75" customHeight="1" x14ac:dyDescent="0.25">
      <c r="B21" s="130"/>
      <c r="C21" s="7" t="s">
        <v>21</v>
      </c>
      <c r="D21" s="3">
        <v>309550.99999999988</v>
      </c>
      <c r="E21" s="5">
        <v>78613.257593739225</v>
      </c>
      <c r="F21" s="5">
        <v>206505.25844985762</v>
      </c>
      <c r="G21" s="5">
        <v>20041.263951734516</v>
      </c>
      <c r="H21" s="51"/>
      <c r="J21" s="76" t="s">
        <v>33</v>
      </c>
      <c r="K21" s="5">
        <v>21949.465137201954</v>
      </c>
      <c r="L21" s="35"/>
    </row>
    <row r="22" spans="2:19" ht="12.75" customHeight="1" x14ac:dyDescent="0.25">
      <c r="B22" s="130"/>
      <c r="C22" s="7" t="s">
        <v>22</v>
      </c>
      <c r="D22" s="3">
        <v>59432.999999999978</v>
      </c>
      <c r="E22" s="5">
        <v>12935.621428571432</v>
      </c>
      <c r="F22" s="5">
        <v>40734.797619047597</v>
      </c>
      <c r="G22" s="5">
        <v>4084.0095238095255</v>
      </c>
      <c r="H22" s="51"/>
      <c r="J22" s="76" t="s">
        <v>35</v>
      </c>
      <c r="K22" s="5">
        <v>11104.081975772764</v>
      </c>
      <c r="L22" s="35"/>
    </row>
    <row r="23" spans="2:19" ht="12.75" customHeight="1" x14ac:dyDescent="0.25">
      <c r="B23" s="131"/>
      <c r="C23" s="7" t="s">
        <v>23</v>
      </c>
      <c r="D23" s="3">
        <v>123680.99999999999</v>
      </c>
      <c r="E23" s="5">
        <v>50371.771284271257</v>
      </c>
      <c r="F23" s="5">
        <v>63377.540656565659</v>
      </c>
      <c r="G23" s="5">
        <v>7316.2158369408362</v>
      </c>
      <c r="H23" s="51"/>
      <c r="J23" s="76" t="s">
        <v>43</v>
      </c>
      <c r="K23" s="5">
        <v>10460.602960927958</v>
      </c>
      <c r="L23" s="35"/>
    </row>
    <row r="24" spans="2:19" ht="12.75" customHeight="1" x14ac:dyDescent="0.25">
      <c r="J24" s="76" t="s">
        <v>39</v>
      </c>
      <c r="K24" s="5">
        <v>8420.9170329670324</v>
      </c>
      <c r="L24" s="24"/>
      <c r="M24" s="24"/>
      <c r="N24" s="24"/>
      <c r="P24"/>
      <c r="Q24"/>
      <c r="R24"/>
      <c r="S24"/>
    </row>
    <row r="25" spans="2:19" ht="12.75" customHeight="1" x14ac:dyDescent="0.25">
      <c r="K25" s="24"/>
      <c r="L25" s="35"/>
    </row>
    <row r="26" spans="2:19" ht="12.75" customHeight="1" x14ac:dyDescent="0.25">
      <c r="L26" s="35"/>
    </row>
    <row r="27" spans="2:19" ht="12.75" customHeight="1" x14ac:dyDescent="0.25">
      <c r="L27" s="35"/>
    </row>
    <row r="28" spans="2:19" x14ac:dyDescent="0.25">
      <c r="L28" s="35"/>
    </row>
    <row r="29" spans="2:19" ht="12.75" customHeight="1" x14ac:dyDescent="0.25">
      <c r="B29" s="140" t="s">
        <v>99</v>
      </c>
      <c r="C29" s="141"/>
      <c r="D29" s="150" t="s">
        <v>90</v>
      </c>
      <c r="E29" s="150" t="s">
        <v>55</v>
      </c>
      <c r="F29" s="150"/>
      <c r="G29" s="150"/>
      <c r="H29" s="150"/>
    </row>
    <row r="30" spans="2:19" ht="65.099999999999994" customHeight="1" x14ac:dyDescent="0.25">
      <c r="B30" s="142"/>
      <c r="C30" s="143"/>
      <c r="D30" s="96" t="s">
        <v>25</v>
      </c>
      <c r="E30" s="96" t="s">
        <v>89</v>
      </c>
      <c r="F30" s="96" t="s">
        <v>91</v>
      </c>
      <c r="G30" s="95" t="s">
        <v>51</v>
      </c>
      <c r="H30" s="95" t="s">
        <v>52</v>
      </c>
    </row>
    <row r="31" spans="2:19" x14ac:dyDescent="0.25">
      <c r="B31" s="129" t="s">
        <v>80</v>
      </c>
      <c r="C31" s="6" t="s">
        <v>25</v>
      </c>
      <c r="D31" s="17">
        <f>D6/D$6*100</f>
        <v>100</v>
      </c>
      <c r="E31" s="17">
        <f>E6/E$6*100</f>
        <v>100</v>
      </c>
      <c r="F31" s="17">
        <f>F6/F$6*100</f>
        <v>100</v>
      </c>
      <c r="G31" s="17">
        <f>G6/G$6*100</f>
        <v>100</v>
      </c>
      <c r="H31" s="17">
        <f>H6/H$6*100</f>
        <v>100</v>
      </c>
    </row>
    <row r="32" spans="2:19" x14ac:dyDescent="0.25">
      <c r="B32" s="130"/>
      <c r="C32" s="7" t="s">
        <v>8</v>
      </c>
      <c r="D32" s="17">
        <f t="shared" ref="D32:G48" si="0">D7/D$6*100</f>
        <v>49.116506171165042</v>
      </c>
      <c r="E32" s="18">
        <f t="shared" si="0"/>
        <v>55.166399680954072</v>
      </c>
      <c r="F32" s="18">
        <f t="shared" si="0"/>
        <v>45.982489361379962</v>
      </c>
      <c r="G32" s="18">
        <f t="shared" si="0"/>
        <v>54.631005417703037</v>
      </c>
      <c r="H32" s="52"/>
    </row>
    <row r="33" spans="2:8" ht="12.75" customHeight="1" x14ac:dyDescent="0.25">
      <c r="B33" s="131"/>
      <c r="C33" s="7" t="s">
        <v>9</v>
      </c>
      <c r="D33" s="17">
        <f t="shared" si="0"/>
        <v>50.883493828834943</v>
      </c>
      <c r="E33" s="18">
        <f t="shared" si="0"/>
        <v>44.833600319045935</v>
      </c>
      <c r="F33" s="18">
        <f t="shared" si="0"/>
        <v>54.017510638620045</v>
      </c>
      <c r="G33" s="18">
        <f t="shared" si="0"/>
        <v>45.36899458229697</v>
      </c>
      <c r="H33" s="18">
        <f>H8/H$6*100</f>
        <v>57.222561332415658</v>
      </c>
    </row>
    <row r="34" spans="2:8" ht="12.75" customHeight="1" x14ac:dyDescent="0.25">
      <c r="B34" s="129" t="s">
        <v>81</v>
      </c>
      <c r="C34" s="7" t="s">
        <v>10</v>
      </c>
      <c r="D34" s="17">
        <f t="shared" si="0"/>
        <v>18.165016501650143</v>
      </c>
      <c r="E34" s="18">
        <f t="shared" si="0"/>
        <v>13.387544764443525</v>
      </c>
      <c r="F34" s="18">
        <f t="shared" si="0"/>
        <v>19.421942875119509</v>
      </c>
      <c r="G34" s="18">
        <f t="shared" si="0"/>
        <v>25.183775196524504</v>
      </c>
      <c r="H34" s="52"/>
    </row>
    <row r="35" spans="2:8" ht="12.75" customHeight="1" x14ac:dyDescent="0.25">
      <c r="B35" s="130"/>
      <c r="C35" s="7" t="s">
        <v>11</v>
      </c>
      <c r="D35" s="17">
        <f t="shared" si="0"/>
        <v>24.951941769519419</v>
      </c>
      <c r="E35" s="18">
        <f t="shared" si="0"/>
        <v>28.941895343037281</v>
      </c>
      <c r="F35" s="18">
        <f t="shared" si="0"/>
        <v>22.959780041793984</v>
      </c>
      <c r="G35" s="18">
        <f t="shared" si="0"/>
        <v>26.857627398721728</v>
      </c>
      <c r="H35" s="52"/>
    </row>
    <row r="36" spans="2:8" ht="12.75" customHeight="1" x14ac:dyDescent="0.25">
      <c r="B36" s="130"/>
      <c r="C36" s="7" t="s">
        <v>12</v>
      </c>
      <c r="D36" s="17">
        <f t="shared" si="0"/>
        <v>26.64496586644966</v>
      </c>
      <c r="E36" s="18">
        <f t="shared" si="0"/>
        <v>23.065200331046988</v>
      </c>
      <c r="F36" s="18">
        <f t="shared" si="0"/>
        <v>29.783200388031535</v>
      </c>
      <c r="G36" s="18">
        <f t="shared" si="0"/>
        <v>12.418715731858713</v>
      </c>
      <c r="H36" s="52"/>
    </row>
    <row r="37" spans="2:8" ht="12.75" customHeight="1" x14ac:dyDescent="0.25">
      <c r="B37" s="131"/>
      <c r="C37" s="7" t="s">
        <v>13</v>
      </c>
      <c r="D37" s="17">
        <f t="shared" si="0"/>
        <v>30.238075862380764</v>
      </c>
      <c r="E37" s="18">
        <f t="shared" si="0"/>
        <v>34.605359561472213</v>
      </c>
      <c r="F37" s="18">
        <f t="shared" si="0"/>
        <v>27.835076695054976</v>
      </c>
      <c r="G37" s="18">
        <f t="shared" si="0"/>
        <v>35.539881672895035</v>
      </c>
      <c r="H37" s="52"/>
    </row>
    <row r="38" spans="2:8" ht="12.75" customHeight="1" x14ac:dyDescent="0.25">
      <c r="B38" s="129" t="s">
        <v>82</v>
      </c>
      <c r="C38" s="7" t="s">
        <v>14</v>
      </c>
      <c r="D38" s="17">
        <f t="shared" si="0"/>
        <v>50.47835037784337</v>
      </c>
      <c r="E38" s="18">
        <f t="shared" si="0"/>
        <v>50.85619189813422</v>
      </c>
      <c r="F38" s="18">
        <f t="shared" si="0"/>
        <v>49.50028418421887</v>
      </c>
      <c r="G38" s="18">
        <f t="shared" si="0"/>
        <v>60.529131331725495</v>
      </c>
      <c r="H38" s="18">
        <f>H13/H$6*100</f>
        <v>43.242555140412655</v>
      </c>
    </row>
    <row r="39" spans="2:8" ht="12.75" customHeight="1" x14ac:dyDescent="0.25">
      <c r="B39" s="130"/>
      <c r="C39" s="7" t="s">
        <v>15</v>
      </c>
      <c r="D39" s="17">
        <f t="shared" si="0"/>
        <v>20.348458351935086</v>
      </c>
      <c r="E39" s="18">
        <f t="shared" si="0"/>
        <v>23.810441769105584</v>
      </c>
      <c r="F39" s="18">
        <f t="shared" si="0"/>
        <v>19.320043706621583</v>
      </c>
      <c r="G39" s="52">
        <f t="shared" si="0"/>
        <v>11.99697696386419</v>
      </c>
      <c r="H39" s="52"/>
    </row>
    <row r="40" spans="2:8" ht="12.75" customHeight="1" x14ac:dyDescent="0.25">
      <c r="B40" s="130"/>
      <c r="C40" s="7" t="s">
        <v>16</v>
      </c>
      <c r="D40" s="17">
        <f t="shared" si="0"/>
        <v>29.173191270221523</v>
      </c>
      <c r="E40" s="18">
        <f t="shared" si="0"/>
        <v>25.33336633276021</v>
      </c>
      <c r="F40" s="18">
        <f t="shared" si="0"/>
        <v>31.179672109159558</v>
      </c>
      <c r="G40" s="18">
        <f t="shared" si="0"/>
        <v>27.473891704410281</v>
      </c>
      <c r="H40" s="52"/>
    </row>
    <row r="41" spans="2:8" ht="12.75" customHeight="1" x14ac:dyDescent="0.25">
      <c r="B41" s="123" t="s">
        <v>116</v>
      </c>
      <c r="C41" s="7" t="s">
        <v>115</v>
      </c>
      <c r="D41" s="17">
        <f t="shared" si="0"/>
        <v>93.391871702705572</v>
      </c>
      <c r="E41" s="18">
        <f t="shared" si="0"/>
        <v>91.688748676719172</v>
      </c>
      <c r="F41" s="18">
        <f t="shared" si="0"/>
        <v>94.553297458625693</v>
      </c>
      <c r="G41" s="18">
        <f t="shared" si="0"/>
        <v>87.773869548720597</v>
      </c>
      <c r="H41" s="18">
        <f>H16/H$6*100</f>
        <v>99.999999999999972</v>
      </c>
    </row>
    <row r="42" spans="2:8" ht="12.75" customHeight="1" x14ac:dyDescent="0.25">
      <c r="B42" s="129" t="s">
        <v>84</v>
      </c>
      <c r="C42" s="7" t="s">
        <v>17</v>
      </c>
      <c r="D42" s="17">
        <f t="shared" si="0"/>
        <v>13.527917175279166</v>
      </c>
      <c r="E42" s="18">
        <f t="shared" si="0"/>
        <v>11.707982610237497</v>
      </c>
      <c r="F42" s="18">
        <f t="shared" si="0"/>
        <v>14.881782798211168</v>
      </c>
      <c r="G42" s="18">
        <f t="shared" si="0"/>
        <v>7.9533259599343973</v>
      </c>
      <c r="H42" s="52"/>
    </row>
    <row r="43" spans="2:8" ht="12.75" customHeight="1" x14ac:dyDescent="0.25">
      <c r="B43" s="130"/>
      <c r="C43" s="7" t="s">
        <v>18</v>
      </c>
      <c r="D43" s="17">
        <f t="shared" si="0"/>
        <v>31.212622632126209</v>
      </c>
      <c r="E43" s="18">
        <f t="shared" si="0"/>
        <v>33.908339381375171</v>
      </c>
      <c r="F43" s="18">
        <f t="shared" si="0"/>
        <v>31.165155584212716</v>
      </c>
      <c r="G43" s="18">
        <f t="shared" si="0"/>
        <v>21.59160406744429</v>
      </c>
      <c r="H43" s="52"/>
    </row>
    <row r="44" spans="2:8" ht="12.75" customHeight="1" x14ac:dyDescent="0.25">
      <c r="B44" s="131"/>
      <c r="C44" s="7" t="s">
        <v>19</v>
      </c>
      <c r="D44" s="17">
        <f t="shared" si="0"/>
        <v>55.259460192594581</v>
      </c>
      <c r="E44" s="18">
        <f t="shared" si="0"/>
        <v>54.383678008387385</v>
      </c>
      <c r="F44" s="18">
        <f t="shared" si="0"/>
        <v>53.95306161757604</v>
      </c>
      <c r="G44" s="18">
        <f t="shared" si="0"/>
        <v>70.45506997262126</v>
      </c>
      <c r="H44" s="52"/>
    </row>
    <row r="45" spans="2:8" ht="12.75" customHeight="1" x14ac:dyDescent="0.25">
      <c r="B45" s="129" t="s">
        <v>83</v>
      </c>
      <c r="C45" s="7" t="s">
        <v>20</v>
      </c>
      <c r="D45" s="17">
        <f t="shared" si="0"/>
        <v>10.906460509064601</v>
      </c>
      <c r="E45" s="18">
        <f t="shared" si="0"/>
        <v>10.945246809738682</v>
      </c>
      <c r="F45" s="18">
        <f t="shared" si="0"/>
        <v>11.391760575774438</v>
      </c>
      <c r="G45" s="18">
        <f t="shared" si="0"/>
        <v>8.5332569879538269</v>
      </c>
      <c r="H45" s="52"/>
    </row>
    <row r="46" spans="2:8" ht="12.75" customHeight="1" x14ac:dyDescent="0.25">
      <c r="B46" s="130"/>
      <c r="C46" s="7" t="s">
        <v>21</v>
      </c>
      <c r="D46" s="17">
        <f t="shared" si="0"/>
        <v>55.979203399792013</v>
      </c>
      <c r="E46" s="18">
        <f t="shared" si="0"/>
        <v>49.329567172707641</v>
      </c>
      <c r="F46" s="18">
        <f t="shared" si="0"/>
        <v>58.908663179371324</v>
      </c>
      <c r="G46" s="18">
        <f t="shared" si="0"/>
        <v>58.302236299665012</v>
      </c>
      <c r="H46" s="52"/>
    </row>
    <row r="47" spans="2:8" ht="12.75" customHeight="1" x14ac:dyDescent="0.25">
      <c r="B47" s="130"/>
      <c r="C47" s="7" t="s">
        <v>22</v>
      </c>
      <c r="D47" s="17">
        <f t="shared" si="0"/>
        <v>10.747863827478636</v>
      </c>
      <c r="E47" s="18">
        <f t="shared" si="0"/>
        <v>8.1170609858081999</v>
      </c>
      <c r="F47" s="18">
        <f t="shared" si="0"/>
        <v>11.620200331135861</v>
      </c>
      <c r="G47" s="18">
        <f t="shared" si="0"/>
        <v>11.880831911632891</v>
      </c>
      <c r="H47" s="52"/>
    </row>
    <row r="48" spans="2:8" ht="12.75" customHeight="1" x14ac:dyDescent="0.25">
      <c r="B48" s="131"/>
      <c r="C48" s="7" t="s">
        <v>23</v>
      </c>
      <c r="D48" s="17">
        <f t="shared" si="0"/>
        <v>22.366472263664718</v>
      </c>
      <c r="E48" s="18">
        <f t="shared" si="0"/>
        <v>31.608125031745487</v>
      </c>
      <c r="F48" s="18">
        <f t="shared" si="0"/>
        <v>18.079375913718351</v>
      </c>
      <c r="G48" s="18">
        <f t="shared" si="0"/>
        <v>21.283674800748241</v>
      </c>
      <c r="H48" s="52"/>
    </row>
    <row r="50" spans="2:12" ht="12.75" customHeight="1" x14ac:dyDescent="0.25">
      <c r="L50" s="35"/>
    </row>
    <row r="52" spans="2:12" x14ac:dyDescent="0.25">
      <c r="B52" s="140" t="s">
        <v>100</v>
      </c>
      <c r="C52" s="141"/>
      <c r="D52" s="150" t="s">
        <v>90</v>
      </c>
      <c r="E52" s="150" t="s">
        <v>55</v>
      </c>
      <c r="F52" s="150"/>
      <c r="G52" s="150"/>
      <c r="H52" s="150"/>
    </row>
    <row r="53" spans="2:12" ht="72.75" x14ac:dyDescent="0.25">
      <c r="B53" s="142"/>
      <c r="C53" s="143"/>
      <c r="D53" s="96" t="s">
        <v>25</v>
      </c>
      <c r="E53" s="96" t="s">
        <v>89</v>
      </c>
      <c r="F53" s="96" t="s">
        <v>105</v>
      </c>
      <c r="G53" s="95" t="s">
        <v>51</v>
      </c>
      <c r="H53" s="95" t="s">
        <v>52</v>
      </c>
      <c r="J53" s="32" t="s">
        <v>104</v>
      </c>
      <c r="K53" s="32" t="s">
        <v>108</v>
      </c>
    </row>
    <row r="54" spans="2:12" x14ac:dyDescent="0.25">
      <c r="B54" s="129" t="s">
        <v>80</v>
      </c>
      <c r="C54" s="6" t="s">
        <v>25</v>
      </c>
      <c r="D54" s="17">
        <f>D6/$D6*100</f>
        <v>100</v>
      </c>
      <c r="E54" s="17">
        <f>E6/$D6*100</f>
        <v>28.819270997539743</v>
      </c>
      <c r="F54" s="17">
        <f>F6/$D6*100</f>
        <v>63.39375109872406</v>
      </c>
      <c r="G54" s="17">
        <f>G6/$D6*100</f>
        <v>6.2163348085759722</v>
      </c>
      <c r="H54" s="17">
        <f>H6/$D6*100</f>
        <v>1.5706430951602119</v>
      </c>
      <c r="J54" s="76" t="s">
        <v>38</v>
      </c>
      <c r="K54" s="18">
        <v>38.682258473811245</v>
      </c>
    </row>
    <row r="55" spans="2:12" ht="12.75" customHeight="1" x14ac:dyDescent="0.25">
      <c r="B55" s="130"/>
      <c r="C55" s="7" t="s">
        <v>8</v>
      </c>
      <c r="D55" s="17">
        <f t="shared" ref="D55:G71" si="1">D7/$D7*100</f>
        <v>100</v>
      </c>
      <c r="E55" s="18">
        <f t="shared" si="1"/>
        <v>32.369065845676253</v>
      </c>
      <c r="F55" s="18">
        <f t="shared" si="1"/>
        <v>59.348734523514757</v>
      </c>
      <c r="G55" s="18">
        <f t="shared" si="1"/>
        <v>6.9142666504431158</v>
      </c>
      <c r="H55" s="52"/>
      <c r="J55" s="76" t="s">
        <v>34</v>
      </c>
      <c r="K55" s="18">
        <v>36.270865457508783</v>
      </c>
    </row>
    <row r="56" spans="2:12" ht="12.75" customHeight="1" x14ac:dyDescent="0.25">
      <c r="B56" s="131"/>
      <c r="C56" s="7" t="s">
        <v>9</v>
      </c>
      <c r="D56" s="17">
        <f t="shared" si="1"/>
        <v>100</v>
      </c>
      <c r="E56" s="18">
        <f t="shared" si="1"/>
        <v>25.392746845103048</v>
      </c>
      <c r="F56" s="18">
        <f t="shared" si="1"/>
        <v>67.298299836022963</v>
      </c>
      <c r="G56" s="18">
        <f t="shared" si="1"/>
        <v>5.5426394500490375</v>
      </c>
      <c r="H56" s="18">
        <f>H8/$D8*100</f>
        <v>1.7663138688249591</v>
      </c>
      <c r="J56" s="76" t="s">
        <v>47</v>
      </c>
      <c r="K56" s="18">
        <v>35.840566004526423</v>
      </c>
    </row>
    <row r="57" spans="2:12" ht="12.75" customHeight="1" x14ac:dyDescent="0.25">
      <c r="B57" s="129" t="s">
        <v>81</v>
      </c>
      <c r="C57" s="7" t="s">
        <v>10</v>
      </c>
      <c r="D57" s="17">
        <f t="shared" si="1"/>
        <v>100</v>
      </c>
      <c r="E57" s="18">
        <f t="shared" si="1"/>
        <v>21.239687865031325</v>
      </c>
      <c r="F57" s="18">
        <f t="shared" si="1"/>
        <v>67.780274923896499</v>
      </c>
      <c r="G57" s="18">
        <f t="shared" si="1"/>
        <v>8.6182568758627944</v>
      </c>
      <c r="H57" s="52"/>
      <c r="J57" s="76" t="s">
        <v>36</v>
      </c>
      <c r="K57" s="18">
        <v>34.727852570227398</v>
      </c>
    </row>
    <row r="58" spans="2:12" ht="12.75" customHeight="1" x14ac:dyDescent="0.25">
      <c r="B58" s="130"/>
      <c r="C58" s="7" t="s">
        <v>11</v>
      </c>
      <c r="D58" s="17">
        <f t="shared" si="1"/>
        <v>100</v>
      </c>
      <c r="E58" s="18">
        <f t="shared" si="1"/>
        <v>33.427631916499514</v>
      </c>
      <c r="F58" s="18">
        <f t="shared" si="1"/>
        <v>58.332397321836716</v>
      </c>
      <c r="G58" s="18">
        <f t="shared" si="1"/>
        <v>6.6911026651395256</v>
      </c>
      <c r="H58" s="52"/>
      <c r="J58" s="76" t="s">
        <v>45</v>
      </c>
      <c r="K58" s="18">
        <v>33.010281202598783</v>
      </c>
    </row>
    <row r="59" spans="2:12" ht="12.75" customHeight="1" x14ac:dyDescent="0.25">
      <c r="B59" s="130"/>
      <c r="C59" s="7" t="s">
        <v>12</v>
      </c>
      <c r="D59" s="17">
        <f t="shared" si="1"/>
        <v>100</v>
      </c>
      <c r="E59" s="18">
        <f t="shared" si="1"/>
        <v>24.947386395040567</v>
      </c>
      <c r="F59" s="18">
        <f t="shared" si="1"/>
        <v>70.860244362319804</v>
      </c>
      <c r="G59" s="18">
        <f t="shared" si="1"/>
        <v>2.8973163361777581</v>
      </c>
      <c r="H59" s="52"/>
      <c r="J59" s="76" t="s">
        <v>46</v>
      </c>
      <c r="K59" s="18">
        <v>32.65368973086337</v>
      </c>
    </row>
    <row r="60" spans="2:12" ht="12.75" customHeight="1" x14ac:dyDescent="0.25">
      <c r="B60" s="131"/>
      <c r="C60" s="7" t="s">
        <v>13</v>
      </c>
      <c r="D60" s="17">
        <f t="shared" si="1"/>
        <v>100</v>
      </c>
      <c r="E60" s="18">
        <f t="shared" si="1"/>
        <v>32.981636784968671</v>
      </c>
      <c r="F60" s="18">
        <f t="shared" si="1"/>
        <v>58.355893141187408</v>
      </c>
      <c r="G60" s="18">
        <f t="shared" si="1"/>
        <v>7.3062784993785028</v>
      </c>
      <c r="H60" s="52"/>
      <c r="J60" s="76" t="s">
        <v>32</v>
      </c>
      <c r="K60" s="18">
        <v>32.08644019252727</v>
      </c>
    </row>
    <row r="61" spans="2:12" ht="12.75" customHeight="1" x14ac:dyDescent="0.25">
      <c r="B61" s="129" t="s">
        <v>82</v>
      </c>
      <c r="C61" s="7" t="s">
        <v>14</v>
      </c>
      <c r="D61" s="17">
        <f t="shared" si="1"/>
        <v>100</v>
      </c>
      <c r="E61" s="18">
        <f t="shared" si="1"/>
        <v>29.034989559772384</v>
      </c>
      <c r="F61" s="18">
        <f t="shared" si="1"/>
        <v>62.165436695170882</v>
      </c>
      <c r="G61" s="18">
        <f t="shared" si="1"/>
        <v>7.4540737407977744</v>
      </c>
      <c r="H61" s="18">
        <f>H13/$D13*100</f>
        <v>1.3455000042589669</v>
      </c>
      <c r="J61" s="76" t="s">
        <v>40</v>
      </c>
      <c r="K61" s="18">
        <v>23.696478685071302</v>
      </c>
    </row>
    <row r="62" spans="2:12" ht="12.75" customHeight="1" x14ac:dyDescent="0.25">
      <c r="B62" s="130"/>
      <c r="C62" s="7" t="s">
        <v>15</v>
      </c>
      <c r="D62" s="17">
        <f t="shared" si="1"/>
        <v>100</v>
      </c>
      <c r="E62" s="18">
        <f t="shared" si="1"/>
        <v>33.722435481198879</v>
      </c>
      <c r="F62" s="18">
        <f t="shared" si="1"/>
        <v>60.189819826697899</v>
      </c>
      <c r="G62" s="52">
        <f t="shared" si="1"/>
        <v>3.6650061743405224</v>
      </c>
      <c r="H62" s="52"/>
      <c r="J62" s="76" t="s">
        <v>56</v>
      </c>
      <c r="K62" s="18">
        <v>21.511354136855175</v>
      </c>
    </row>
    <row r="63" spans="2:12" ht="12.75" customHeight="1" x14ac:dyDescent="0.25">
      <c r="B63" s="130"/>
      <c r="C63" s="7" t="s">
        <v>16</v>
      </c>
      <c r="D63" s="17">
        <f t="shared" si="1"/>
        <v>100</v>
      </c>
      <c r="E63" s="18">
        <f t="shared" si="1"/>
        <v>25.026029646917753</v>
      </c>
      <c r="F63" s="18">
        <f t="shared" si="1"/>
        <v>67.753861917927935</v>
      </c>
      <c r="G63" s="18">
        <f t="shared" si="1"/>
        <v>5.8542415791001483</v>
      </c>
      <c r="H63" s="52"/>
      <c r="J63" s="76" t="s">
        <v>42</v>
      </c>
      <c r="K63" s="18">
        <v>20.944472445687019</v>
      </c>
    </row>
    <row r="64" spans="2:12" ht="12.75" customHeight="1" x14ac:dyDescent="0.25">
      <c r="B64" s="123" t="s">
        <v>116</v>
      </c>
      <c r="C64" s="7" t="s">
        <v>115</v>
      </c>
      <c r="D64" s="17">
        <f t="shared" si="1"/>
        <v>100</v>
      </c>
      <c r="E64" s="18">
        <f t="shared" si="1"/>
        <v>28.293713867854009</v>
      </c>
      <c r="F64" s="18">
        <f t="shared" si="1"/>
        <v>64.182118800838694</v>
      </c>
      <c r="G64" s="18">
        <f t="shared" si="1"/>
        <v>5.8423902488647883</v>
      </c>
      <c r="H64" s="18">
        <f>H16/$D16*100</f>
        <v>1.6817770824425076</v>
      </c>
      <c r="J64" s="76" t="s">
        <v>37</v>
      </c>
      <c r="K64" s="18">
        <v>16.576981190096017</v>
      </c>
    </row>
    <row r="65" spans="2:19" ht="12.75" customHeight="1" x14ac:dyDescent="0.25">
      <c r="B65" s="129" t="s">
        <v>84</v>
      </c>
      <c r="C65" s="7" t="s">
        <v>17</v>
      </c>
      <c r="D65" s="17">
        <f t="shared" si="1"/>
        <v>100</v>
      </c>
      <c r="E65" s="18">
        <f t="shared" si="1"/>
        <v>24.942163624087542</v>
      </c>
      <c r="F65" s="18">
        <f t="shared" si="1"/>
        <v>69.738158682628352</v>
      </c>
      <c r="G65" s="18">
        <f t="shared" si="1"/>
        <v>3.6547042954283042</v>
      </c>
      <c r="H65" s="52"/>
      <c r="J65" s="76" t="s">
        <v>41</v>
      </c>
      <c r="K65" s="18">
        <v>15.1947661339</v>
      </c>
    </row>
    <row r="66" spans="2:19" ht="12.75" customHeight="1" x14ac:dyDescent="0.25">
      <c r="B66" s="130"/>
      <c r="C66" s="7" t="s">
        <v>18</v>
      </c>
      <c r="D66" s="17">
        <f t="shared" si="1"/>
        <v>100</v>
      </c>
      <c r="E66" s="18">
        <f t="shared" si="1"/>
        <v>31.308282973394991</v>
      </c>
      <c r="F66" s="18">
        <f t="shared" si="1"/>
        <v>63.297344133622637</v>
      </c>
      <c r="G66" s="18">
        <f t="shared" si="1"/>
        <v>4.3002038476348741</v>
      </c>
      <c r="H66" s="52"/>
      <c r="J66" s="76" t="s">
        <v>44</v>
      </c>
      <c r="K66" s="18">
        <v>11.350158428386154</v>
      </c>
    </row>
    <row r="67" spans="2:19" ht="12.75" customHeight="1" x14ac:dyDescent="0.25">
      <c r="B67" s="131"/>
      <c r="C67" s="7" t="s">
        <v>19</v>
      </c>
      <c r="D67" s="17">
        <f t="shared" si="1"/>
        <v>100</v>
      </c>
      <c r="E67" s="18">
        <f t="shared" si="1"/>
        <v>28.362527409862299</v>
      </c>
      <c r="F67" s="18">
        <f t="shared" si="1"/>
        <v>61.895048327980163</v>
      </c>
      <c r="G67" s="18">
        <f t="shared" si="1"/>
        <v>7.9257434362370924</v>
      </c>
      <c r="H67" s="52"/>
      <c r="J67" s="76" t="s">
        <v>54</v>
      </c>
      <c r="K67" s="18">
        <v>8.6390384234006987</v>
      </c>
    </row>
    <row r="68" spans="2:19" ht="12.75" customHeight="1" x14ac:dyDescent="0.25">
      <c r="B68" s="129" t="s">
        <v>83</v>
      </c>
      <c r="C68" s="7" t="s">
        <v>20</v>
      </c>
      <c r="D68" s="17">
        <f t="shared" si="1"/>
        <v>100</v>
      </c>
      <c r="E68" s="18">
        <f t="shared" si="1"/>
        <v>28.92176005979687</v>
      </c>
      <c r="F68" s="18">
        <f t="shared" si="1"/>
        <v>66.214555484494127</v>
      </c>
      <c r="G68" s="18">
        <f t="shared" si="1"/>
        <v>4.8636844557089969</v>
      </c>
      <c r="H68" s="52"/>
      <c r="J68" s="76" t="s">
        <v>49</v>
      </c>
      <c r="K68" s="18">
        <v>7.3490676539000672</v>
      </c>
    </row>
    <row r="69" spans="2:19" ht="12.75" customHeight="1" x14ac:dyDescent="0.25">
      <c r="B69" s="130"/>
      <c r="C69" s="7" t="s">
        <v>21</v>
      </c>
      <c r="D69" s="17">
        <f t="shared" si="1"/>
        <v>100</v>
      </c>
      <c r="E69" s="18">
        <f t="shared" si="1"/>
        <v>25.395898444437027</v>
      </c>
      <c r="F69" s="18">
        <f t="shared" si="1"/>
        <v>66.711223174810513</v>
      </c>
      <c r="G69" s="18">
        <f t="shared" si="1"/>
        <v>6.4743011496440088</v>
      </c>
      <c r="H69" s="52"/>
      <c r="J69" s="76" t="s">
        <v>33</v>
      </c>
      <c r="K69" s="18">
        <v>3.969341315105015</v>
      </c>
    </row>
    <row r="70" spans="2:19" ht="12.75" customHeight="1" x14ac:dyDescent="0.25">
      <c r="B70" s="130"/>
      <c r="C70" s="7" t="s">
        <v>22</v>
      </c>
      <c r="D70" s="17">
        <f t="shared" si="1"/>
        <v>100</v>
      </c>
      <c r="E70" s="18">
        <f t="shared" si="1"/>
        <v>21.765048758385809</v>
      </c>
      <c r="F70" s="18">
        <f t="shared" si="1"/>
        <v>68.539023133692751</v>
      </c>
      <c r="G70" s="18">
        <f t="shared" si="1"/>
        <v>6.8716193424688763</v>
      </c>
      <c r="H70" s="52"/>
      <c r="J70" s="76" t="s">
        <v>35</v>
      </c>
      <c r="K70" s="18">
        <v>2.0080622045793688</v>
      </c>
    </row>
    <row r="71" spans="2:19" ht="12.75" customHeight="1" x14ac:dyDescent="0.25">
      <c r="B71" s="131"/>
      <c r="C71" s="7" t="s">
        <v>23</v>
      </c>
      <c r="D71" s="17">
        <f t="shared" si="1"/>
        <v>100</v>
      </c>
      <c r="E71" s="18">
        <f t="shared" si="1"/>
        <v>40.727170126592817</v>
      </c>
      <c r="F71" s="18">
        <f t="shared" si="1"/>
        <v>51.242745980842386</v>
      </c>
      <c r="G71" s="18">
        <f t="shared" si="1"/>
        <v>5.915391884720238</v>
      </c>
      <c r="H71" s="52"/>
      <c r="J71" s="76" t="s">
        <v>43</v>
      </c>
      <c r="K71" s="18">
        <v>1.8916954583711665</v>
      </c>
    </row>
    <row r="72" spans="2:19" ht="12.75" customHeight="1" x14ac:dyDescent="0.25">
      <c r="J72" s="76" t="s">
        <v>39</v>
      </c>
      <c r="K72" s="18">
        <v>1.5228386514701446</v>
      </c>
      <c r="L72" s="24"/>
      <c r="M72" s="24"/>
      <c r="N72" s="24"/>
      <c r="P72"/>
      <c r="Q72"/>
      <c r="R72"/>
      <c r="S72"/>
    </row>
    <row r="73" spans="2:19" ht="12.75" customHeight="1" x14ac:dyDescent="0.25"/>
    <row r="74" spans="2:19" ht="12.75" customHeight="1" x14ac:dyDescent="0.25"/>
    <row r="75" spans="2:19" ht="12.75" customHeight="1" x14ac:dyDescent="0.25"/>
    <row r="77" spans="2:19" ht="12.75" customHeight="1" x14ac:dyDescent="0.25"/>
    <row r="78" spans="2:19" ht="12.75" customHeight="1" x14ac:dyDescent="0.25"/>
    <row r="79" spans="2:19" ht="20.100000000000001" customHeight="1" x14ac:dyDescent="0.25">
      <c r="B79" s="151" t="s">
        <v>86</v>
      </c>
      <c r="C79" s="152"/>
      <c r="D79" s="150" t="s">
        <v>90</v>
      </c>
      <c r="E79" s="150" t="s">
        <v>55</v>
      </c>
      <c r="F79" s="150"/>
      <c r="G79" s="150"/>
      <c r="H79" s="150"/>
      <c r="L79" s="35"/>
    </row>
    <row r="80" spans="2:19" ht="60" customHeight="1" x14ac:dyDescent="0.25">
      <c r="B80" s="153"/>
      <c r="C80" s="154"/>
      <c r="D80" s="96" t="s">
        <v>25</v>
      </c>
      <c r="E80" s="34" t="s">
        <v>89</v>
      </c>
      <c r="F80" s="34" t="s">
        <v>53</v>
      </c>
      <c r="G80" s="95" t="s">
        <v>51</v>
      </c>
      <c r="H80" s="95" t="s">
        <v>52</v>
      </c>
      <c r="J80" s="32" t="s">
        <v>88</v>
      </c>
      <c r="K80" s="32" t="s">
        <v>86</v>
      </c>
      <c r="L80" s="35"/>
    </row>
    <row r="81" spans="2:12" ht="12.75" customHeight="1" x14ac:dyDescent="0.25">
      <c r="B81" s="129" t="s">
        <v>80</v>
      </c>
      <c r="C81" s="6" t="s">
        <v>25</v>
      </c>
      <c r="D81" s="3">
        <f>E81+F81+G81+H81</f>
        <v>1067</v>
      </c>
      <c r="E81" s="3">
        <f>E82+E83</f>
        <v>288</v>
      </c>
      <c r="F81" s="3">
        <f t="shared" ref="F81:H81" si="2">F82+F83</f>
        <v>695</v>
      </c>
      <c r="G81" s="3">
        <f t="shared" si="2"/>
        <v>63</v>
      </c>
      <c r="H81" s="3">
        <f t="shared" si="2"/>
        <v>21</v>
      </c>
      <c r="J81" s="76" t="s">
        <v>38</v>
      </c>
      <c r="K81" s="5">
        <v>407</v>
      </c>
      <c r="L81" s="35"/>
    </row>
    <row r="82" spans="2:12" ht="12.75" customHeight="1" x14ac:dyDescent="0.25">
      <c r="B82" s="130"/>
      <c r="C82" s="7" t="s">
        <v>8</v>
      </c>
      <c r="D82" s="3">
        <f>E82+F82+G82+H82</f>
        <v>530</v>
      </c>
      <c r="E82" s="5">
        <v>167</v>
      </c>
      <c r="F82" s="5">
        <v>326</v>
      </c>
      <c r="G82" s="5">
        <v>31</v>
      </c>
      <c r="H82" s="5">
        <v>6</v>
      </c>
      <c r="J82" s="76" t="s">
        <v>34</v>
      </c>
      <c r="K82" s="5">
        <v>379</v>
      </c>
      <c r="L82" s="35"/>
    </row>
    <row r="83" spans="2:12" ht="12.75" customHeight="1" x14ac:dyDescent="0.25">
      <c r="B83" s="131"/>
      <c r="C83" s="7" t="s">
        <v>9</v>
      </c>
      <c r="D83" s="3">
        <f t="shared" ref="D83:D98" si="3">E83+F83+G83+H83</f>
        <v>537</v>
      </c>
      <c r="E83" s="5">
        <v>121</v>
      </c>
      <c r="F83" s="5">
        <v>369</v>
      </c>
      <c r="G83" s="5">
        <v>32</v>
      </c>
      <c r="H83" s="5">
        <v>15</v>
      </c>
      <c r="J83" s="76" t="s">
        <v>47</v>
      </c>
      <c r="K83" s="5">
        <v>382</v>
      </c>
      <c r="L83" s="35"/>
    </row>
    <row r="84" spans="2:12" ht="12.75" customHeight="1" x14ac:dyDescent="0.25">
      <c r="B84" s="129" t="s">
        <v>81</v>
      </c>
      <c r="C84" s="7" t="s">
        <v>10</v>
      </c>
      <c r="D84" s="3">
        <f t="shared" si="3"/>
        <v>180</v>
      </c>
      <c r="E84" s="5">
        <v>38</v>
      </c>
      <c r="F84" s="5">
        <v>126</v>
      </c>
      <c r="G84" s="5">
        <v>11</v>
      </c>
      <c r="H84" s="5">
        <v>5</v>
      </c>
      <c r="J84" s="76" t="s">
        <v>36</v>
      </c>
      <c r="K84" s="5">
        <v>369</v>
      </c>
      <c r="L84" s="35"/>
    </row>
    <row r="85" spans="2:12" ht="12.75" customHeight="1" x14ac:dyDescent="0.25">
      <c r="B85" s="130"/>
      <c r="C85" s="7" t="s">
        <v>11</v>
      </c>
      <c r="D85" s="3">
        <f t="shared" si="3"/>
        <v>262</v>
      </c>
      <c r="E85" s="5">
        <v>78</v>
      </c>
      <c r="F85" s="5">
        <v>160</v>
      </c>
      <c r="G85" s="5">
        <v>17</v>
      </c>
      <c r="H85" s="5">
        <v>7</v>
      </c>
      <c r="J85" s="76" t="s">
        <v>45</v>
      </c>
      <c r="K85" s="5">
        <v>361</v>
      </c>
      <c r="L85" s="35"/>
    </row>
    <row r="86" spans="2:12" ht="12.75" customHeight="1" x14ac:dyDescent="0.25">
      <c r="B86" s="130"/>
      <c r="C86" s="7" t="s">
        <v>12</v>
      </c>
      <c r="D86" s="3">
        <f t="shared" si="3"/>
        <v>307</v>
      </c>
      <c r="E86" s="5">
        <v>80</v>
      </c>
      <c r="F86" s="5">
        <v>212</v>
      </c>
      <c r="G86" s="5">
        <v>10</v>
      </c>
      <c r="H86" s="5">
        <v>5</v>
      </c>
      <c r="J86" s="76" t="s">
        <v>46</v>
      </c>
      <c r="K86" s="5">
        <v>351</v>
      </c>
      <c r="L86" s="35"/>
    </row>
    <row r="87" spans="2:12" ht="12.75" customHeight="1" x14ac:dyDescent="0.25">
      <c r="B87" s="131"/>
      <c r="C87" s="7" t="s">
        <v>13</v>
      </c>
      <c r="D87" s="3">
        <f t="shared" si="3"/>
        <v>318</v>
      </c>
      <c r="E87" s="5">
        <v>92</v>
      </c>
      <c r="F87" s="5">
        <v>197</v>
      </c>
      <c r="G87" s="5">
        <v>25</v>
      </c>
      <c r="H87" s="5">
        <v>4</v>
      </c>
      <c r="J87" s="76" t="s">
        <v>32</v>
      </c>
      <c r="K87" s="5">
        <v>350</v>
      </c>
      <c r="L87" s="35"/>
    </row>
    <row r="88" spans="2:12" ht="12.75" customHeight="1" x14ac:dyDescent="0.25">
      <c r="B88" s="129" t="s">
        <v>82</v>
      </c>
      <c r="C88" s="7" t="s">
        <v>14</v>
      </c>
      <c r="D88" s="3">
        <f t="shared" si="3"/>
        <v>546</v>
      </c>
      <c r="E88" s="5">
        <v>166</v>
      </c>
      <c r="F88" s="5">
        <v>333</v>
      </c>
      <c r="G88" s="5">
        <v>37</v>
      </c>
      <c r="H88" s="5">
        <v>10</v>
      </c>
      <c r="J88" s="76" t="s">
        <v>40</v>
      </c>
      <c r="K88" s="5">
        <v>245</v>
      </c>
      <c r="L88" s="35"/>
    </row>
    <row r="89" spans="2:12" ht="12.75" customHeight="1" x14ac:dyDescent="0.25">
      <c r="B89" s="130"/>
      <c r="C89" s="7" t="s">
        <v>15</v>
      </c>
      <c r="D89" s="3">
        <f t="shared" si="3"/>
        <v>225</v>
      </c>
      <c r="E89" s="5">
        <v>57</v>
      </c>
      <c r="F89" s="5">
        <v>154</v>
      </c>
      <c r="G89" s="5">
        <v>9</v>
      </c>
      <c r="H89" s="5">
        <v>5</v>
      </c>
      <c r="J89" s="76" t="s">
        <v>56</v>
      </c>
      <c r="K89" s="5">
        <v>225</v>
      </c>
      <c r="L89" s="35"/>
    </row>
    <row r="90" spans="2:12" ht="12.75" customHeight="1" x14ac:dyDescent="0.25">
      <c r="B90" s="130"/>
      <c r="C90" s="7" t="s">
        <v>16</v>
      </c>
      <c r="D90" s="3">
        <f t="shared" si="3"/>
        <v>296</v>
      </c>
      <c r="E90" s="5">
        <v>65</v>
      </c>
      <c r="F90" s="5">
        <v>208</v>
      </c>
      <c r="G90" s="5">
        <v>17</v>
      </c>
      <c r="H90" s="5">
        <v>6</v>
      </c>
      <c r="J90" s="76" t="s">
        <v>42</v>
      </c>
      <c r="K90" s="5">
        <v>220</v>
      </c>
      <c r="L90" s="35"/>
    </row>
    <row r="91" spans="2:12" ht="12.75" customHeight="1" x14ac:dyDescent="0.25">
      <c r="B91" s="123" t="s">
        <v>116</v>
      </c>
      <c r="C91" s="7" t="s">
        <v>115</v>
      </c>
      <c r="D91" s="3">
        <f t="shared" si="3"/>
        <v>993</v>
      </c>
      <c r="E91" s="5">
        <v>256</v>
      </c>
      <c r="F91" s="5">
        <v>656</v>
      </c>
      <c r="G91" s="5">
        <v>60</v>
      </c>
      <c r="H91" s="5">
        <v>21</v>
      </c>
      <c r="J91" s="76" t="s">
        <v>37</v>
      </c>
      <c r="K91" s="5">
        <v>173</v>
      </c>
      <c r="L91" s="35"/>
    </row>
    <row r="92" spans="2:12" ht="12.75" customHeight="1" x14ac:dyDescent="0.25">
      <c r="B92" s="129" t="s">
        <v>84</v>
      </c>
      <c r="C92" s="7" t="s">
        <v>17</v>
      </c>
      <c r="D92" s="3">
        <f t="shared" si="3"/>
        <v>352</v>
      </c>
      <c r="E92" s="5">
        <v>91</v>
      </c>
      <c r="F92" s="5">
        <v>237</v>
      </c>
      <c r="G92" s="5">
        <v>18</v>
      </c>
      <c r="H92" s="5">
        <v>6</v>
      </c>
      <c r="J92" s="76" t="s">
        <v>41</v>
      </c>
      <c r="K92" s="5">
        <v>169</v>
      </c>
      <c r="L92" s="35"/>
    </row>
    <row r="93" spans="2:12" ht="12.75" customHeight="1" x14ac:dyDescent="0.25">
      <c r="B93" s="130"/>
      <c r="C93" s="7" t="s">
        <v>18</v>
      </c>
      <c r="D93" s="3">
        <f t="shared" si="3"/>
        <v>427</v>
      </c>
      <c r="E93" s="5">
        <v>118</v>
      </c>
      <c r="F93" s="5">
        <v>280</v>
      </c>
      <c r="G93" s="5">
        <v>22</v>
      </c>
      <c r="H93" s="5">
        <v>7</v>
      </c>
      <c r="J93" s="76" t="s">
        <v>44</v>
      </c>
      <c r="K93" s="5">
        <v>122</v>
      </c>
      <c r="L93" s="35"/>
    </row>
    <row r="94" spans="2:12" ht="12.75" customHeight="1" x14ac:dyDescent="0.25">
      <c r="B94" s="131"/>
      <c r="C94" s="7" t="s">
        <v>19</v>
      </c>
      <c r="D94" s="3">
        <f t="shared" si="3"/>
        <v>288</v>
      </c>
      <c r="E94" s="5">
        <v>79</v>
      </c>
      <c r="F94" s="5">
        <v>178</v>
      </c>
      <c r="G94" s="5">
        <v>23</v>
      </c>
      <c r="H94" s="5">
        <v>8</v>
      </c>
      <c r="J94" s="76" t="s">
        <v>54</v>
      </c>
      <c r="K94" s="5">
        <v>85</v>
      </c>
      <c r="L94" s="35"/>
    </row>
    <row r="95" spans="2:12" ht="12.75" customHeight="1" x14ac:dyDescent="0.25">
      <c r="B95" s="129" t="s">
        <v>83</v>
      </c>
      <c r="C95" s="7" t="s">
        <v>20</v>
      </c>
      <c r="D95" s="3">
        <f t="shared" si="3"/>
        <v>227</v>
      </c>
      <c r="E95" s="5">
        <v>64</v>
      </c>
      <c r="F95" s="5">
        <v>152</v>
      </c>
      <c r="G95" s="5">
        <v>11</v>
      </c>
      <c r="H95" s="5">
        <v>0</v>
      </c>
      <c r="J95" s="76" t="s">
        <v>49</v>
      </c>
      <c r="K95" s="5">
        <v>76</v>
      </c>
      <c r="L95" s="35"/>
    </row>
    <row r="96" spans="2:12" ht="12.75" customHeight="1" x14ac:dyDescent="0.25">
      <c r="B96" s="130"/>
      <c r="C96" s="7" t="s">
        <v>21</v>
      </c>
      <c r="D96" s="3">
        <f t="shared" si="3"/>
        <v>327</v>
      </c>
      <c r="E96" s="5">
        <v>72</v>
      </c>
      <c r="F96" s="5">
        <v>231</v>
      </c>
      <c r="G96" s="5">
        <v>17</v>
      </c>
      <c r="H96" s="5">
        <v>7</v>
      </c>
      <c r="J96" s="76" t="s">
        <v>33</v>
      </c>
      <c r="K96" s="5">
        <v>35</v>
      </c>
      <c r="L96" s="35"/>
    </row>
    <row r="97" spans="2:19" ht="12.75" customHeight="1" x14ac:dyDescent="0.25">
      <c r="B97" s="130"/>
      <c r="C97" s="7" t="s">
        <v>22</v>
      </c>
      <c r="D97" s="3">
        <f t="shared" si="3"/>
        <v>242</v>
      </c>
      <c r="E97" s="5">
        <v>54</v>
      </c>
      <c r="F97" s="5">
        <v>164</v>
      </c>
      <c r="G97" s="5">
        <v>18</v>
      </c>
      <c r="H97" s="5">
        <v>6</v>
      </c>
      <c r="J97" s="76" t="s">
        <v>35</v>
      </c>
      <c r="K97" s="5">
        <v>21</v>
      </c>
      <c r="L97" s="35"/>
    </row>
    <row r="98" spans="2:19" ht="12.75" customHeight="1" x14ac:dyDescent="0.25">
      <c r="B98" s="131"/>
      <c r="C98" s="7" t="s">
        <v>23</v>
      </c>
      <c r="D98" s="3">
        <f t="shared" si="3"/>
        <v>271</v>
      </c>
      <c r="E98" s="5">
        <v>98</v>
      </c>
      <c r="F98" s="5">
        <v>148</v>
      </c>
      <c r="G98" s="5">
        <v>17</v>
      </c>
      <c r="H98" s="5">
        <v>8</v>
      </c>
      <c r="J98" s="76" t="s">
        <v>43</v>
      </c>
      <c r="K98" s="5">
        <v>19</v>
      </c>
      <c r="L98" s="35"/>
    </row>
    <row r="99" spans="2:19" ht="12.75" customHeight="1" x14ac:dyDescent="0.25">
      <c r="J99" s="76" t="s">
        <v>39</v>
      </c>
      <c r="K99" s="5">
        <v>10</v>
      </c>
      <c r="M99" s="24"/>
      <c r="N99" s="24"/>
      <c r="R99"/>
      <c r="S99"/>
    </row>
    <row r="100" spans="2:19" ht="12.75" customHeight="1" x14ac:dyDescent="0.25">
      <c r="L100" s="35"/>
    </row>
  </sheetData>
  <mergeCells count="28">
    <mergeCell ref="B4:C5"/>
    <mergeCell ref="D4:H4"/>
    <mergeCell ref="B6:B8"/>
    <mergeCell ref="B79:C80"/>
    <mergeCell ref="D79:H79"/>
    <mergeCell ref="B20:B23"/>
    <mergeCell ref="B9:B12"/>
    <mergeCell ref="B13:B15"/>
    <mergeCell ref="B17:B19"/>
    <mergeCell ref="B42:B44"/>
    <mergeCell ref="B45:B48"/>
    <mergeCell ref="B29:C30"/>
    <mergeCell ref="D52:H52"/>
    <mergeCell ref="D29:H29"/>
    <mergeCell ref="B68:B71"/>
    <mergeCell ref="B54:B56"/>
    <mergeCell ref="B92:B94"/>
    <mergeCell ref="B95:B98"/>
    <mergeCell ref="B81:B83"/>
    <mergeCell ref="B84:B87"/>
    <mergeCell ref="B88:B90"/>
    <mergeCell ref="B61:B63"/>
    <mergeCell ref="B65:B67"/>
    <mergeCell ref="B57:B60"/>
    <mergeCell ref="B52:C53"/>
    <mergeCell ref="B31:B33"/>
    <mergeCell ref="B34:B37"/>
    <mergeCell ref="B38:B40"/>
  </mergeCells>
  <conditionalFormatting sqref="E82:H98">
    <cfRule type="cellIs" dxfId="30" priority="3" operator="lessThan">
      <formula>10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93"/>
  <sheetViews>
    <sheetView showGridLines="0" zoomScaleNormal="100" workbookViewId="0">
      <pane ySplit="5" topLeftCell="A6" activePane="bottomLeft" state="frozen"/>
      <selection pane="bottomLeft"/>
    </sheetView>
  </sheetViews>
  <sheetFormatPr baseColWidth="10" defaultRowHeight="15" x14ac:dyDescent="0.25"/>
  <cols>
    <col min="1" max="1" width="2" customWidth="1"/>
    <col min="2" max="2" width="14.28515625" customWidth="1"/>
    <col min="4" max="5" width="12.7109375" customWidth="1"/>
    <col min="6" max="6" width="15.42578125" customWidth="1"/>
    <col min="7" max="9" width="12.7109375" customWidth="1"/>
  </cols>
  <sheetData>
    <row r="1" spans="1:9" x14ac:dyDescent="0.25">
      <c r="A1" s="23"/>
      <c r="B1" s="23"/>
      <c r="C1" s="23"/>
      <c r="D1" s="23"/>
      <c r="E1" s="23"/>
      <c r="F1" s="23"/>
      <c r="G1" s="23"/>
      <c r="H1" s="23"/>
      <c r="I1" s="23"/>
    </row>
    <row r="2" spans="1:9" ht="15.75" x14ac:dyDescent="0.25">
      <c r="A2" s="23"/>
      <c r="B2" s="75" t="s">
        <v>181</v>
      </c>
      <c r="C2" s="23"/>
      <c r="D2" s="23"/>
      <c r="E2" s="23"/>
      <c r="F2" s="23"/>
      <c r="G2" s="23"/>
      <c r="H2" s="23"/>
      <c r="I2" s="23"/>
    </row>
    <row r="3" spans="1:9" x14ac:dyDescent="0.25">
      <c r="A3" s="23"/>
      <c r="B3" s="23"/>
      <c r="C3" s="23"/>
      <c r="D3" s="23"/>
      <c r="E3" s="23"/>
      <c r="F3" s="23"/>
      <c r="G3" s="23"/>
      <c r="H3" s="23"/>
      <c r="I3" s="23"/>
    </row>
    <row r="4" spans="1:9" ht="15" customHeight="1" x14ac:dyDescent="0.25">
      <c r="A4" s="23"/>
      <c r="B4" s="140" t="s">
        <v>85</v>
      </c>
      <c r="C4" s="141"/>
      <c r="D4" s="155" t="s">
        <v>92</v>
      </c>
      <c r="E4" s="155"/>
      <c r="F4" s="155"/>
      <c r="G4" s="155"/>
      <c r="H4" s="155"/>
      <c r="I4" s="23"/>
    </row>
    <row r="5" spans="1:9" ht="80.099999999999994" customHeight="1" x14ac:dyDescent="0.25">
      <c r="A5" s="23"/>
      <c r="B5" s="142"/>
      <c r="C5" s="143"/>
      <c r="D5" s="96" t="s">
        <v>25</v>
      </c>
      <c r="E5" s="96" t="s">
        <v>58</v>
      </c>
      <c r="F5" s="96" t="s">
        <v>59</v>
      </c>
      <c r="G5" s="95" t="s">
        <v>51</v>
      </c>
      <c r="H5" s="95" t="s">
        <v>52</v>
      </c>
      <c r="I5" s="23"/>
    </row>
    <row r="6" spans="1:9" ht="12.75" customHeight="1" x14ac:dyDescent="0.25">
      <c r="A6" s="23"/>
      <c r="B6" s="129" t="s">
        <v>80</v>
      </c>
      <c r="C6" s="6" t="s">
        <v>25</v>
      </c>
      <c r="D6" s="97">
        <v>552974.99999999977</v>
      </c>
      <c r="E6" s="97">
        <v>299890.56934588443</v>
      </c>
      <c r="F6" s="97">
        <v>157602.71168060519</v>
      </c>
      <c r="G6" s="97">
        <v>50804.271841393893</v>
      </c>
      <c r="H6" s="97">
        <v>44677.447132116227</v>
      </c>
      <c r="I6" s="23"/>
    </row>
    <row r="7" spans="1:9" ht="12.75" customHeight="1" x14ac:dyDescent="0.25">
      <c r="A7" s="23"/>
      <c r="B7" s="130"/>
      <c r="C7" s="7" t="s">
        <v>8</v>
      </c>
      <c r="D7" s="97">
        <v>271601.99999999983</v>
      </c>
      <c r="E7" s="98">
        <v>144989.62482488263</v>
      </c>
      <c r="F7" s="98">
        <v>83150.605974873004</v>
      </c>
      <c r="G7" s="98">
        <v>27056.771581196583</v>
      </c>
      <c r="H7" s="98">
        <v>16404.997619047608</v>
      </c>
      <c r="I7" s="23"/>
    </row>
    <row r="8" spans="1:9" ht="12.75" customHeight="1" x14ac:dyDescent="0.25">
      <c r="A8" s="23"/>
      <c r="B8" s="131"/>
      <c r="C8" s="7" t="s">
        <v>9</v>
      </c>
      <c r="D8" s="97">
        <v>281372.99999999988</v>
      </c>
      <c r="E8" s="98">
        <v>154900.9445210018</v>
      </c>
      <c r="F8" s="98">
        <v>74452.105705732174</v>
      </c>
      <c r="G8" s="98">
        <v>23747.50026019731</v>
      </c>
      <c r="H8" s="98">
        <v>28272.449513068615</v>
      </c>
      <c r="I8" s="23"/>
    </row>
    <row r="9" spans="1:9" ht="12.75" customHeight="1" x14ac:dyDescent="0.25">
      <c r="A9" s="23"/>
      <c r="B9" s="129" t="s">
        <v>81</v>
      </c>
      <c r="C9" s="7" t="s">
        <v>10</v>
      </c>
      <c r="D9" s="97">
        <v>100447.99999999988</v>
      </c>
      <c r="E9" s="98">
        <v>64926.5027777777</v>
      </c>
      <c r="F9" s="98">
        <v>17352.769444444435</v>
      </c>
      <c r="G9" s="98">
        <v>13251.899999999983</v>
      </c>
      <c r="H9" s="99"/>
      <c r="I9" s="23"/>
    </row>
    <row r="10" spans="1:9" ht="12.75" customHeight="1" x14ac:dyDescent="0.25">
      <c r="A10" s="23"/>
      <c r="B10" s="130"/>
      <c r="C10" s="7" t="s">
        <v>11</v>
      </c>
      <c r="D10" s="97">
        <v>137978</v>
      </c>
      <c r="E10" s="98">
        <v>78518.509425808079</v>
      </c>
      <c r="F10" s="98">
        <v>31007.251712614885</v>
      </c>
      <c r="G10" s="98">
        <v>12925.128756185341</v>
      </c>
      <c r="H10" s="98">
        <v>15527.110105391683</v>
      </c>
      <c r="I10" s="23"/>
    </row>
    <row r="11" spans="1:9" ht="12.75" customHeight="1" x14ac:dyDescent="0.25">
      <c r="A11" s="23"/>
      <c r="B11" s="130"/>
      <c r="C11" s="7" t="s">
        <v>12</v>
      </c>
      <c r="D11" s="97">
        <v>147340</v>
      </c>
      <c r="E11" s="98">
        <v>85278.902548036829</v>
      </c>
      <c r="F11" s="98">
        <v>41318.871386800289</v>
      </c>
      <c r="G11" s="98">
        <v>11576.743191311611</v>
      </c>
      <c r="H11" s="98">
        <v>9165.4828738512915</v>
      </c>
      <c r="I11" s="23"/>
    </row>
    <row r="12" spans="1:9" ht="12.75" customHeight="1" x14ac:dyDescent="0.25">
      <c r="A12" s="23"/>
      <c r="B12" s="131"/>
      <c r="C12" s="7" t="s">
        <v>13</v>
      </c>
      <c r="D12" s="97">
        <v>167209</v>
      </c>
      <c r="E12" s="98">
        <v>71166.654594261941</v>
      </c>
      <c r="F12" s="98">
        <v>67923.819136745587</v>
      </c>
      <c r="G12" s="98">
        <v>13050.499893896955</v>
      </c>
      <c r="H12" s="98">
        <v>15068.026375095493</v>
      </c>
      <c r="I12" s="23"/>
    </row>
    <row r="13" spans="1:9" ht="12.75" customHeight="1" x14ac:dyDescent="0.25">
      <c r="A13" s="23"/>
      <c r="B13" s="129" t="s">
        <v>82</v>
      </c>
      <c r="C13" s="7" t="s">
        <v>14</v>
      </c>
      <c r="D13" s="97">
        <v>279132.65800187935</v>
      </c>
      <c r="E13" s="98">
        <v>145933.02500501729</v>
      </c>
      <c r="F13" s="98">
        <v>85676.448979735447</v>
      </c>
      <c r="G13" s="98">
        <v>24922.863355435409</v>
      </c>
      <c r="H13" s="98">
        <v>22600.320661691239</v>
      </c>
      <c r="I13" s="23"/>
    </row>
    <row r="14" spans="1:9" ht="12.75" customHeight="1" x14ac:dyDescent="0.25">
      <c r="A14" s="23"/>
      <c r="B14" s="130"/>
      <c r="C14" s="7" t="s">
        <v>15</v>
      </c>
      <c r="D14" s="97">
        <v>112521.88757161304</v>
      </c>
      <c r="E14" s="98">
        <v>61126.787786963578</v>
      </c>
      <c r="F14" s="98">
        <v>32131.46731156699</v>
      </c>
      <c r="G14" s="98">
        <v>11445.092063492059</v>
      </c>
      <c r="H14" s="98">
        <v>7818.5404095904078</v>
      </c>
      <c r="I14" s="23"/>
    </row>
    <row r="15" spans="1:9" ht="12.75" customHeight="1" x14ac:dyDescent="0.25">
      <c r="A15" s="23"/>
      <c r="B15" s="130"/>
      <c r="C15" s="7" t="s">
        <v>16</v>
      </c>
      <c r="D15" s="97">
        <v>161320.45442650747</v>
      </c>
      <c r="E15" s="98">
        <v>92830.756553903659</v>
      </c>
      <c r="F15" s="98">
        <v>39794.79538930281</v>
      </c>
      <c r="G15" s="98">
        <v>14436.316422466418</v>
      </c>
      <c r="H15" s="98">
        <v>14258.586060834581</v>
      </c>
      <c r="I15" s="23"/>
    </row>
    <row r="16" spans="1:9" ht="12.75" customHeight="1" x14ac:dyDescent="0.25">
      <c r="A16" s="23"/>
      <c r="B16" s="125" t="s">
        <v>116</v>
      </c>
      <c r="C16" s="7" t="s">
        <v>115</v>
      </c>
      <c r="D16" s="97">
        <v>516433.7025480367</v>
      </c>
      <c r="E16" s="98">
        <v>270058.67033714487</v>
      </c>
      <c r="F16" s="98">
        <v>154029.09913481763</v>
      </c>
      <c r="G16" s="98">
        <v>47668.485943957989</v>
      </c>
      <c r="H16" s="98">
        <v>44677.447132116235</v>
      </c>
      <c r="I16" s="23"/>
    </row>
    <row r="17" spans="1:9" ht="12.75" customHeight="1" x14ac:dyDescent="0.25">
      <c r="A17" s="23"/>
      <c r="B17" s="129" t="s">
        <v>84</v>
      </c>
      <c r="C17" s="7" t="s">
        <v>17</v>
      </c>
      <c r="D17" s="97">
        <v>74805.999999999971</v>
      </c>
      <c r="E17" s="98">
        <v>42145.419841269817</v>
      </c>
      <c r="F17" s="98">
        <v>20540.904761904763</v>
      </c>
      <c r="G17" s="98">
        <v>6914.3611111111122</v>
      </c>
      <c r="H17" s="98">
        <v>5205.3142857142875</v>
      </c>
      <c r="I17" s="23"/>
    </row>
    <row r="18" spans="1:9" ht="12.75" customHeight="1" x14ac:dyDescent="0.25">
      <c r="A18" s="23"/>
      <c r="B18" s="130"/>
      <c r="C18" s="7" t="s">
        <v>18</v>
      </c>
      <c r="D18" s="97">
        <v>172597.99999999994</v>
      </c>
      <c r="E18" s="98">
        <v>91903.198665223637</v>
      </c>
      <c r="F18" s="98">
        <v>50639.648695748685</v>
      </c>
      <c r="G18" s="98">
        <v>18200.619957819963</v>
      </c>
      <c r="H18" s="98">
        <v>11854.532681207675</v>
      </c>
      <c r="I18" s="23"/>
    </row>
    <row r="19" spans="1:9" ht="12.75" customHeight="1" x14ac:dyDescent="0.25">
      <c r="A19" s="23"/>
      <c r="B19" s="131"/>
      <c r="C19" s="7" t="s">
        <v>19</v>
      </c>
      <c r="D19" s="97">
        <v>305570.99999999977</v>
      </c>
      <c r="E19" s="98">
        <v>165841.95083939095</v>
      </c>
      <c r="F19" s="98">
        <v>86422.158222951795</v>
      </c>
      <c r="G19" s="98">
        <v>25689.290772462809</v>
      </c>
      <c r="H19" s="98">
        <v>27617.600165194261</v>
      </c>
      <c r="I19" s="23"/>
    </row>
    <row r="20" spans="1:9" ht="12.75" customHeight="1" x14ac:dyDescent="0.25">
      <c r="A20" s="23"/>
      <c r="B20" s="129" t="s">
        <v>83</v>
      </c>
      <c r="C20" s="7" t="s">
        <v>20</v>
      </c>
      <c r="D20" s="97">
        <v>60309.999999999971</v>
      </c>
      <c r="E20" s="98">
        <v>35277.034126984101</v>
      </c>
      <c r="F20" s="98">
        <v>14247.140476190474</v>
      </c>
      <c r="G20" s="98">
        <v>6677.7777777777792</v>
      </c>
      <c r="H20" s="98">
        <v>4108.0476190476193</v>
      </c>
      <c r="I20" s="23"/>
    </row>
    <row r="21" spans="1:9" ht="12.75" customHeight="1" x14ac:dyDescent="0.25">
      <c r="A21" s="23"/>
      <c r="B21" s="130"/>
      <c r="C21" s="7" t="s">
        <v>21</v>
      </c>
      <c r="D21" s="97">
        <v>309550.99999999983</v>
      </c>
      <c r="E21" s="98">
        <v>169042.0480616132</v>
      </c>
      <c r="F21" s="98">
        <v>85991.043967762525</v>
      </c>
      <c r="G21" s="98">
        <v>24852.42743302447</v>
      </c>
      <c r="H21" s="98">
        <v>29665.48053759964</v>
      </c>
      <c r="I21" s="23"/>
    </row>
    <row r="22" spans="1:9" ht="12.75" customHeight="1" x14ac:dyDescent="0.25">
      <c r="A22" s="23"/>
      <c r="B22" s="130"/>
      <c r="C22" s="7" t="s">
        <v>22</v>
      </c>
      <c r="D22" s="97">
        <v>59433</v>
      </c>
      <c r="E22" s="98">
        <v>36045.597619047614</v>
      </c>
      <c r="F22" s="98">
        <v>14539.373809523811</v>
      </c>
      <c r="G22" s="98">
        <v>6588.8071428571448</v>
      </c>
      <c r="H22" s="98">
        <v>2259.221428571429</v>
      </c>
      <c r="I22" s="23"/>
    </row>
    <row r="23" spans="1:9" ht="12.75" customHeight="1" x14ac:dyDescent="0.25">
      <c r="A23" s="23"/>
      <c r="B23" s="131"/>
      <c r="C23" s="7" t="s">
        <v>23</v>
      </c>
      <c r="D23" s="97">
        <v>123680.99999999997</v>
      </c>
      <c r="E23" s="98">
        <v>59525.88953823952</v>
      </c>
      <c r="F23" s="98">
        <v>42825.153427128418</v>
      </c>
      <c r="G23" s="98">
        <v>12685.259487734489</v>
      </c>
      <c r="H23" s="98">
        <v>8644.6975468975452</v>
      </c>
      <c r="I23" s="23"/>
    </row>
    <row r="24" spans="1:9" ht="12.75" customHeight="1" x14ac:dyDescent="0.25">
      <c r="A24" s="23"/>
      <c r="B24" s="23"/>
      <c r="C24" s="23"/>
      <c r="D24" s="23"/>
      <c r="E24" s="23"/>
      <c r="F24" s="23"/>
      <c r="G24" s="23"/>
      <c r="H24" s="23"/>
      <c r="I24" s="23"/>
    </row>
    <row r="25" spans="1:9" x14ac:dyDescent="0.25">
      <c r="A25" s="23"/>
      <c r="B25" s="23"/>
      <c r="C25" s="23"/>
      <c r="D25" s="23"/>
      <c r="E25" s="23"/>
      <c r="F25" s="23"/>
      <c r="G25" s="23"/>
      <c r="H25" s="23"/>
      <c r="I25" s="23"/>
    </row>
    <row r="26" spans="1:9" x14ac:dyDescent="0.2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5" customHeight="1" x14ac:dyDescent="0.25">
      <c r="A27" s="23"/>
      <c r="B27" s="140" t="s">
        <v>99</v>
      </c>
      <c r="C27" s="141"/>
      <c r="D27" s="156" t="s">
        <v>92</v>
      </c>
      <c r="E27" s="157"/>
      <c r="F27" s="157"/>
      <c r="G27" s="157"/>
      <c r="H27" s="158"/>
      <c r="I27" s="23"/>
    </row>
    <row r="28" spans="1:9" ht="75" customHeight="1" x14ac:dyDescent="0.25">
      <c r="A28" s="23"/>
      <c r="B28" s="142"/>
      <c r="C28" s="143"/>
      <c r="D28" s="96" t="s">
        <v>25</v>
      </c>
      <c r="E28" s="96" t="s">
        <v>58</v>
      </c>
      <c r="F28" s="96" t="s">
        <v>59</v>
      </c>
      <c r="G28" s="95" t="s">
        <v>51</v>
      </c>
      <c r="H28" s="95" t="s">
        <v>52</v>
      </c>
      <c r="I28" s="23"/>
    </row>
    <row r="29" spans="1:9" ht="12.75" customHeight="1" x14ac:dyDescent="0.25">
      <c r="A29" s="23"/>
      <c r="B29" s="129" t="s">
        <v>80</v>
      </c>
      <c r="C29" s="6" t="s">
        <v>25</v>
      </c>
      <c r="D29" s="17">
        <v>100</v>
      </c>
      <c r="E29" s="17">
        <v>100</v>
      </c>
      <c r="F29" s="17">
        <v>100</v>
      </c>
      <c r="G29" s="17">
        <v>100</v>
      </c>
      <c r="H29" s="17">
        <v>100</v>
      </c>
      <c r="I29" s="23"/>
    </row>
    <row r="30" spans="1:9" ht="12.75" customHeight="1" x14ac:dyDescent="0.25">
      <c r="A30" s="23"/>
      <c r="B30" s="130"/>
      <c r="C30" s="7" t="s">
        <v>8</v>
      </c>
      <c r="D30" s="17">
        <v>49.116506171165057</v>
      </c>
      <c r="E30" s="18">
        <f t="shared" ref="E30:H31" si="0">E7/E$6*100</f>
        <v>48.34751060732961</v>
      </c>
      <c r="F30" s="18">
        <f t="shared" si="0"/>
        <v>52.759628998887095</v>
      </c>
      <c r="G30" s="18">
        <f t="shared" si="0"/>
        <v>53.256882936272078</v>
      </c>
      <c r="H30" s="18">
        <f t="shared" si="0"/>
        <v>36.718744404836265</v>
      </c>
      <c r="I30" s="23"/>
    </row>
    <row r="31" spans="1:9" ht="12.75" customHeight="1" x14ac:dyDescent="0.25">
      <c r="A31" s="23"/>
      <c r="B31" s="131"/>
      <c r="C31" s="7" t="s">
        <v>9</v>
      </c>
      <c r="D31" s="17">
        <v>50.883493828834936</v>
      </c>
      <c r="E31" s="18">
        <f t="shared" si="0"/>
        <v>51.65248939267039</v>
      </c>
      <c r="F31" s="18">
        <f t="shared" si="0"/>
        <v>47.240371001112891</v>
      </c>
      <c r="G31" s="18">
        <f t="shared" si="0"/>
        <v>46.743117063727922</v>
      </c>
      <c r="H31" s="18">
        <f t="shared" si="0"/>
        <v>63.281255595163721</v>
      </c>
      <c r="I31" s="23"/>
    </row>
    <row r="32" spans="1:9" ht="12.75" customHeight="1" x14ac:dyDescent="0.25">
      <c r="A32" s="23"/>
      <c r="B32" s="129" t="s">
        <v>81</v>
      </c>
      <c r="C32" s="7" t="s">
        <v>10</v>
      </c>
      <c r="D32" s="17">
        <v>18.165016501650154</v>
      </c>
      <c r="E32" s="18">
        <f t="shared" ref="E32:G39" si="1">E9/E$6*100</f>
        <v>21.650064861790799</v>
      </c>
      <c r="F32" s="18">
        <f t="shared" si="1"/>
        <v>11.010451063564975</v>
      </c>
      <c r="G32" s="18">
        <f t="shared" si="1"/>
        <v>26.084223864818206</v>
      </c>
      <c r="H32" s="52"/>
      <c r="I32" s="23"/>
    </row>
    <row r="33" spans="1:9" ht="12.75" customHeight="1" x14ac:dyDescent="0.25">
      <c r="A33" s="23"/>
      <c r="B33" s="130"/>
      <c r="C33" s="7" t="s">
        <v>11</v>
      </c>
      <c r="D33" s="17">
        <v>24.951941769519429</v>
      </c>
      <c r="E33" s="18">
        <f t="shared" si="1"/>
        <v>26.18238699438637</v>
      </c>
      <c r="F33" s="18">
        <f t="shared" si="1"/>
        <v>19.67431358380027</v>
      </c>
      <c r="G33" s="18">
        <f t="shared" si="1"/>
        <v>25.441027472131406</v>
      </c>
      <c r="H33" s="18">
        <f t="shared" ref="H33:H39" si="2">H10/H$6*100</f>
        <v>34.753798845033103</v>
      </c>
      <c r="I33" s="23"/>
    </row>
    <row r="34" spans="1:9" ht="12.75" customHeight="1" x14ac:dyDescent="0.25">
      <c r="A34" s="23"/>
      <c r="B34" s="130"/>
      <c r="C34" s="7" t="s">
        <v>12</v>
      </c>
      <c r="D34" s="17">
        <v>26.64496586644967</v>
      </c>
      <c r="E34" s="18">
        <f t="shared" si="1"/>
        <v>28.436673662011291</v>
      </c>
      <c r="F34" s="18">
        <f t="shared" si="1"/>
        <v>26.217106892511065</v>
      </c>
      <c r="G34" s="18">
        <f t="shared" si="1"/>
        <v>22.786948364210595</v>
      </c>
      <c r="H34" s="18">
        <f t="shared" si="2"/>
        <v>20.514786457578762</v>
      </c>
      <c r="I34" s="23"/>
    </row>
    <row r="35" spans="1:9" ht="12.75" customHeight="1" x14ac:dyDescent="0.25">
      <c r="A35" s="23"/>
      <c r="B35" s="131"/>
      <c r="C35" s="7" t="s">
        <v>13</v>
      </c>
      <c r="D35" s="17">
        <v>30.238075862380771</v>
      </c>
      <c r="E35" s="18">
        <f t="shared" si="1"/>
        <v>23.730874481811579</v>
      </c>
      <c r="F35" s="18">
        <f t="shared" si="1"/>
        <v>43.098128460123689</v>
      </c>
      <c r="G35" s="18">
        <f t="shared" si="1"/>
        <v>25.687800298839779</v>
      </c>
      <c r="H35" s="18">
        <f t="shared" si="2"/>
        <v>33.726247452182413</v>
      </c>
      <c r="I35" s="23"/>
    </row>
    <row r="36" spans="1:9" ht="12.75" customHeight="1" x14ac:dyDescent="0.25">
      <c r="A36" s="23"/>
      <c r="B36" s="129" t="s">
        <v>82</v>
      </c>
      <c r="C36" s="7" t="s">
        <v>14</v>
      </c>
      <c r="D36" s="17">
        <v>50.478350377843384</v>
      </c>
      <c r="E36" s="18">
        <f t="shared" si="1"/>
        <v>48.66209208356355</v>
      </c>
      <c r="F36" s="18">
        <f t="shared" si="1"/>
        <v>54.362293685254471</v>
      </c>
      <c r="G36" s="18">
        <f t="shared" si="1"/>
        <v>49.056629397705414</v>
      </c>
      <c r="H36" s="18">
        <f t="shared" si="2"/>
        <v>50.585523821134082</v>
      </c>
      <c r="I36" s="23"/>
    </row>
    <row r="37" spans="1:9" ht="12.75" customHeight="1" x14ac:dyDescent="0.25">
      <c r="A37" s="23"/>
      <c r="B37" s="130"/>
      <c r="C37" s="7" t="s">
        <v>15</v>
      </c>
      <c r="D37" s="17">
        <v>20.348458351935093</v>
      </c>
      <c r="E37" s="18">
        <f t="shared" si="1"/>
        <v>20.383031023713801</v>
      </c>
      <c r="F37" s="18">
        <f t="shared" si="1"/>
        <v>20.387636081214161</v>
      </c>
      <c r="G37" s="18">
        <f t="shared" si="1"/>
        <v>22.52781439171601</v>
      </c>
      <c r="H37" s="18">
        <f t="shared" si="2"/>
        <v>17.499971263958091</v>
      </c>
      <c r="I37" s="23"/>
    </row>
    <row r="38" spans="1:9" ht="12.75" customHeight="1" x14ac:dyDescent="0.25">
      <c r="A38" s="23"/>
      <c r="B38" s="131"/>
      <c r="C38" s="7" t="s">
        <v>16</v>
      </c>
      <c r="D38" s="17">
        <v>29.173191270221533</v>
      </c>
      <c r="E38" s="18">
        <f t="shared" si="1"/>
        <v>30.954876892722677</v>
      </c>
      <c r="F38" s="18">
        <f t="shared" si="1"/>
        <v>25.250070233531403</v>
      </c>
      <c r="G38" s="18">
        <f t="shared" si="1"/>
        <v>28.415556210578565</v>
      </c>
      <c r="H38" s="18">
        <f t="shared" si="2"/>
        <v>31.91450491490783</v>
      </c>
      <c r="I38" s="23"/>
    </row>
    <row r="39" spans="1:9" ht="12.75" customHeight="1" x14ac:dyDescent="0.25">
      <c r="A39" s="23"/>
      <c r="B39" s="123" t="s">
        <v>116</v>
      </c>
      <c r="C39" s="7" t="s">
        <v>115</v>
      </c>
      <c r="D39" s="17">
        <v>93.391871702705714</v>
      </c>
      <c r="E39" s="18">
        <f t="shared" si="1"/>
        <v>90.052405091027595</v>
      </c>
      <c r="F39" s="18">
        <f t="shared" si="1"/>
        <v>97.732518363624493</v>
      </c>
      <c r="G39" s="18">
        <f t="shared" si="1"/>
        <v>93.82771215140032</v>
      </c>
      <c r="H39" s="18">
        <f t="shared" si="2"/>
        <v>100.00000000000003</v>
      </c>
      <c r="I39" s="23"/>
    </row>
    <row r="40" spans="1:9" ht="12.75" customHeight="1" x14ac:dyDescent="0.25">
      <c r="A40" s="23"/>
      <c r="B40" s="129" t="s">
        <v>84</v>
      </c>
      <c r="C40" s="7" t="s">
        <v>17</v>
      </c>
      <c r="D40" s="17">
        <v>13.527917175279173</v>
      </c>
      <c r="E40" s="18">
        <f t="shared" ref="E40:H46" si="3">E17/E$6*100</f>
        <v>14.053599595744743</v>
      </c>
      <c r="F40" s="18">
        <f t="shared" si="3"/>
        <v>13.033344758390065</v>
      </c>
      <c r="G40" s="18">
        <f t="shared" si="3"/>
        <v>13.609802602224258</v>
      </c>
      <c r="H40" s="18">
        <f t="shared" si="3"/>
        <v>11.650876717108721</v>
      </c>
      <c r="I40" s="23"/>
    </row>
    <row r="41" spans="1:9" ht="12.75" customHeight="1" x14ac:dyDescent="0.25">
      <c r="A41" s="23"/>
      <c r="B41" s="130"/>
      <c r="C41" s="7" t="s">
        <v>18</v>
      </c>
      <c r="D41" s="17">
        <v>31.21262263212623</v>
      </c>
      <c r="E41" s="18">
        <f t="shared" si="3"/>
        <v>30.645578107267973</v>
      </c>
      <c r="F41" s="18">
        <f t="shared" si="3"/>
        <v>32.13120393408844</v>
      </c>
      <c r="G41" s="18">
        <f t="shared" si="3"/>
        <v>35.824979471491233</v>
      </c>
      <c r="H41" s="18">
        <f t="shared" si="3"/>
        <v>26.533594558687497</v>
      </c>
      <c r="I41" s="23"/>
    </row>
    <row r="42" spans="1:9" ht="12.75" customHeight="1" x14ac:dyDescent="0.25">
      <c r="A42" s="23"/>
      <c r="B42" s="131"/>
      <c r="C42" s="7" t="s">
        <v>19</v>
      </c>
      <c r="D42" s="17">
        <v>55.259460192594581</v>
      </c>
      <c r="E42" s="18">
        <f t="shared" si="3"/>
        <v>55.30082229698727</v>
      </c>
      <c r="F42" s="18">
        <f t="shared" si="3"/>
        <v>54.835451307521524</v>
      </c>
      <c r="G42" s="18">
        <f t="shared" si="3"/>
        <v>50.56521792628449</v>
      </c>
      <c r="H42" s="18">
        <f t="shared" si="3"/>
        <v>61.815528724203773</v>
      </c>
      <c r="I42" s="23"/>
    </row>
    <row r="43" spans="1:9" ht="12.75" customHeight="1" x14ac:dyDescent="0.25">
      <c r="A43" s="23"/>
      <c r="B43" s="129" t="s">
        <v>83</v>
      </c>
      <c r="C43" s="7" t="s">
        <v>20</v>
      </c>
      <c r="D43" s="17">
        <v>10.906460509064605</v>
      </c>
      <c r="E43" s="18">
        <f t="shared" si="3"/>
        <v>11.763302261864951</v>
      </c>
      <c r="F43" s="18">
        <f t="shared" si="3"/>
        <v>9.0399082124065675</v>
      </c>
      <c r="G43" s="18">
        <f t="shared" si="3"/>
        <v>13.144126538463471</v>
      </c>
      <c r="H43" s="18">
        <f t="shared" si="3"/>
        <v>9.1949023114495798</v>
      </c>
      <c r="I43" s="23"/>
    </row>
    <row r="44" spans="1:9" ht="12.75" customHeight="1" x14ac:dyDescent="0.25">
      <c r="A44" s="23"/>
      <c r="B44" s="130"/>
      <c r="C44" s="7" t="s">
        <v>21</v>
      </c>
      <c r="D44" s="17">
        <v>55.97920339979202</v>
      </c>
      <c r="E44" s="18">
        <f t="shared" si="3"/>
        <v>56.367910611635594</v>
      </c>
      <c r="F44" s="18">
        <f t="shared" si="3"/>
        <v>54.561906359854028</v>
      </c>
      <c r="G44" s="18">
        <f t="shared" si="3"/>
        <v>48.917987665705326</v>
      </c>
      <c r="H44" s="18">
        <f t="shared" si="3"/>
        <v>66.399229234999666</v>
      </c>
      <c r="I44" s="23"/>
    </row>
    <row r="45" spans="1:9" ht="12.75" customHeight="1" x14ac:dyDescent="0.25">
      <c r="A45" s="23"/>
      <c r="B45" s="130"/>
      <c r="C45" s="7" t="s">
        <v>22</v>
      </c>
      <c r="D45" s="17">
        <v>10.747863827478643</v>
      </c>
      <c r="E45" s="18">
        <f t="shared" si="3"/>
        <v>12.019583575992263</v>
      </c>
      <c r="F45" s="18">
        <f t="shared" si="3"/>
        <v>9.2253322639454591</v>
      </c>
      <c r="G45" s="18">
        <f t="shared" si="3"/>
        <v>12.969002219787292</v>
      </c>
      <c r="H45" s="18">
        <f t="shared" si="3"/>
        <v>5.0567379597376219</v>
      </c>
      <c r="I45" s="23"/>
    </row>
    <row r="46" spans="1:9" ht="12.75" customHeight="1" x14ac:dyDescent="0.25">
      <c r="A46" s="23"/>
      <c r="B46" s="131"/>
      <c r="C46" s="7" t="s">
        <v>23</v>
      </c>
      <c r="D46" s="17">
        <v>22.366472263664726</v>
      </c>
      <c r="E46" s="18">
        <f t="shared" si="3"/>
        <v>19.849203550507191</v>
      </c>
      <c r="F46" s="18">
        <f t="shared" si="3"/>
        <v>27.17285316379397</v>
      </c>
      <c r="G46" s="18">
        <f t="shared" si="3"/>
        <v>24.968883576043886</v>
      </c>
      <c r="H46" s="18">
        <f t="shared" si="3"/>
        <v>19.349130493813142</v>
      </c>
      <c r="I46" s="23"/>
    </row>
    <row r="47" spans="1:9" x14ac:dyDescent="0.25">
      <c r="A47" s="23"/>
      <c r="B47" s="23"/>
      <c r="C47" s="23"/>
      <c r="D47" s="23"/>
      <c r="E47" s="23"/>
      <c r="F47" s="23"/>
      <c r="G47" s="23"/>
      <c r="H47" s="23"/>
      <c r="I47" s="23"/>
    </row>
    <row r="48" spans="1:9" x14ac:dyDescent="0.25">
      <c r="A48" s="23"/>
      <c r="B48" s="23"/>
      <c r="C48" s="23"/>
      <c r="D48" s="23"/>
      <c r="E48" s="23"/>
      <c r="F48" s="23"/>
      <c r="G48" s="23"/>
      <c r="H48" s="23"/>
      <c r="I48" s="23"/>
    </row>
    <row r="49" spans="1:9" x14ac:dyDescent="0.25">
      <c r="A49" s="23"/>
      <c r="B49" s="23"/>
      <c r="C49" s="23"/>
      <c r="D49" s="23"/>
      <c r="E49" s="23"/>
      <c r="F49" s="23"/>
      <c r="G49" s="23"/>
      <c r="H49" s="23"/>
      <c r="I49" s="23"/>
    </row>
    <row r="50" spans="1:9" ht="15" customHeight="1" x14ac:dyDescent="0.25">
      <c r="A50" s="23"/>
      <c r="B50" s="140" t="s">
        <v>100</v>
      </c>
      <c r="C50" s="141"/>
      <c r="D50" s="155" t="s">
        <v>92</v>
      </c>
      <c r="E50" s="155"/>
      <c r="F50" s="155"/>
      <c r="G50" s="155"/>
      <c r="H50" s="155"/>
      <c r="I50" s="23"/>
    </row>
    <row r="51" spans="1:9" ht="75" customHeight="1" x14ac:dyDescent="0.25">
      <c r="A51" s="23"/>
      <c r="B51" s="142"/>
      <c r="C51" s="143"/>
      <c r="D51" s="96" t="s">
        <v>25</v>
      </c>
      <c r="E51" s="96" t="s">
        <v>58</v>
      </c>
      <c r="F51" s="96" t="s">
        <v>59</v>
      </c>
      <c r="G51" s="95" t="s">
        <v>51</v>
      </c>
      <c r="H51" s="95" t="s">
        <v>52</v>
      </c>
      <c r="I51" s="23"/>
    </row>
    <row r="52" spans="1:9" ht="12.75" customHeight="1" x14ac:dyDescent="0.25">
      <c r="A52" s="23"/>
      <c r="B52" s="129" t="s">
        <v>80</v>
      </c>
      <c r="C52" s="6" t="s">
        <v>25</v>
      </c>
      <c r="D52" s="36">
        <v>100</v>
      </c>
      <c r="E52" s="36">
        <v>54.232211102831876</v>
      </c>
      <c r="F52" s="36">
        <v>28.500874665329402</v>
      </c>
      <c r="G52" s="36">
        <v>9.187444611672122</v>
      </c>
      <c r="H52" s="37">
        <v>8.0794696201665968</v>
      </c>
      <c r="I52" s="23"/>
    </row>
    <row r="53" spans="1:9" ht="12.75" customHeight="1" x14ac:dyDescent="0.25">
      <c r="A53" s="23"/>
      <c r="B53" s="130"/>
      <c r="C53" s="7" t="s">
        <v>8</v>
      </c>
      <c r="D53" s="36">
        <v>100</v>
      </c>
      <c r="E53" s="18">
        <f t="shared" ref="E53:H54" si="4">E7/$D7*100</f>
        <v>53.383121193836104</v>
      </c>
      <c r="F53" s="18">
        <f t="shared" si="4"/>
        <v>30.614872488005634</v>
      </c>
      <c r="G53" s="18">
        <f t="shared" si="4"/>
        <v>9.9619191247474621</v>
      </c>
      <c r="H53" s="18">
        <f t="shared" si="4"/>
        <v>6.0400871934108062</v>
      </c>
      <c r="I53" s="23"/>
    </row>
    <row r="54" spans="1:9" ht="12.75" customHeight="1" x14ac:dyDescent="0.25">
      <c r="A54" s="23"/>
      <c r="B54" s="131"/>
      <c r="C54" s="7" t="s">
        <v>9</v>
      </c>
      <c r="D54" s="36">
        <v>100</v>
      </c>
      <c r="E54" s="18">
        <f t="shared" si="4"/>
        <v>55.051815391313973</v>
      </c>
      <c r="F54" s="18">
        <f t="shared" si="4"/>
        <v>26.460287840600273</v>
      </c>
      <c r="G54" s="18">
        <f t="shared" si="4"/>
        <v>8.4398646139456588</v>
      </c>
      <c r="H54" s="18">
        <f t="shared" si="4"/>
        <v>10.048032154140103</v>
      </c>
      <c r="I54" s="23"/>
    </row>
    <row r="55" spans="1:9" ht="12.75" customHeight="1" x14ac:dyDescent="0.25">
      <c r="A55" s="23"/>
      <c r="B55" s="129" t="s">
        <v>81</v>
      </c>
      <c r="C55" s="7" t="s">
        <v>10</v>
      </c>
      <c r="D55" s="36">
        <v>100</v>
      </c>
      <c r="E55" s="18">
        <f t="shared" ref="E55:G62" si="5">E9/$D9*100</f>
        <v>64.636929334359834</v>
      </c>
      <c r="F55" s="18">
        <f t="shared" si="5"/>
        <v>17.275375761035018</v>
      </c>
      <c r="G55" s="18">
        <f t="shared" si="5"/>
        <v>13.19279627269831</v>
      </c>
      <c r="H55" s="52"/>
      <c r="I55" s="23"/>
    </row>
    <row r="56" spans="1:9" ht="12.75" customHeight="1" x14ac:dyDescent="0.25">
      <c r="A56" s="23"/>
      <c r="B56" s="130"/>
      <c r="C56" s="7" t="s">
        <v>11</v>
      </c>
      <c r="D56" s="36">
        <v>100</v>
      </c>
      <c r="E56" s="18">
        <f t="shared" si="5"/>
        <v>56.906542655936512</v>
      </c>
      <c r="F56" s="18">
        <f t="shared" si="5"/>
        <v>22.472605569449396</v>
      </c>
      <c r="G56" s="18">
        <f t="shared" si="5"/>
        <v>9.3675287047104181</v>
      </c>
      <c r="H56" s="18">
        <f t="shared" ref="H56:H62" si="6">H10/$D10*100</f>
        <v>11.253323069903667</v>
      </c>
      <c r="I56" s="23"/>
    </row>
    <row r="57" spans="1:9" ht="12.75" customHeight="1" x14ac:dyDescent="0.25">
      <c r="A57" s="23"/>
      <c r="B57" s="130"/>
      <c r="C57" s="7" t="s">
        <v>12</v>
      </c>
      <c r="D57" s="36">
        <v>100</v>
      </c>
      <c r="E57" s="18">
        <f t="shared" si="5"/>
        <v>57.878989105495336</v>
      </c>
      <c r="F57" s="18">
        <f t="shared" si="5"/>
        <v>28.043213918012956</v>
      </c>
      <c r="G57" s="18">
        <f t="shared" si="5"/>
        <v>7.857162475438856</v>
      </c>
      <c r="H57" s="18">
        <f t="shared" si="6"/>
        <v>6.2206345010528654</v>
      </c>
      <c r="I57" s="23"/>
    </row>
    <row r="58" spans="1:9" ht="12.75" customHeight="1" x14ac:dyDescent="0.25">
      <c r="A58" s="23"/>
      <c r="B58" s="131"/>
      <c r="C58" s="7" t="s">
        <v>13</v>
      </c>
      <c r="D58" s="36">
        <v>100</v>
      </c>
      <c r="E58" s="18">
        <f t="shared" si="5"/>
        <v>42.561497643226112</v>
      </c>
      <c r="F58" s="18">
        <f t="shared" si="5"/>
        <v>40.622107145396235</v>
      </c>
      <c r="G58" s="18">
        <f t="shared" si="5"/>
        <v>7.8049027826833219</v>
      </c>
      <c r="H58" s="18">
        <f t="shared" si="6"/>
        <v>9.011492428694325</v>
      </c>
      <c r="I58" s="23"/>
    </row>
    <row r="59" spans="1:9" ht="12.75" customHeight="1" x14ac:dyDescent="0.25">
      <c r="A59" s="23"/>
      <c r="B59" s="129" t="s">
        <v>82</v>
      </c>
      <c r="C59" s="7" t="s">
        <v>14</v>
      </c>
      <c r="D59" s="36">
        <v>100</v>
      </c>
      <c r="E59" s="18">
        <f t="shared" si="5"/>
        <v>52.280885386057108</v>
      </c>
      <c r="F59" s="18">
        <f t="shared" si="5"/>
        <v>30.693810460243103</v>
      </c>
      <c r="G59" s="18">
        <f t="shared" si="5"/>
        <v>8.9286805542000067</v>
      </c>
      <c r="H59" s="18">
        <f t="shared" si="6"/>
        <v>8.0966235994998037</v>
      </c>
      <c r="I59" s="23"/>
    </row>
    <row r="60" spans="1:9" ht="12.75" customHeight="1" x14ac:dyDescent="0.25">
      <c r="A60" s="23"/>
      <c r="B60" s="130"/>
      <c r="C60" s="7" t="s">
        <v>15</v>
      </c>
      <c r="D60" s="36">
        <v>100</v>
      </c>
      <c r="E60" s="18">
        <f t="shared" si="5"/>
        <v>54.324353337976362</v>
      </c>
      <c r="F60" s="18">
        <f t="shared" si="5"/>
        <v>28.55574857924184</v>
      </c>
      <c r="G60" s="18">
        <f t="shared" si="5"/>
        <v>10.171436251643026</v>
      </c>
      <c r="H60" s="18">
        <f t="shared" si="6"/>
        <v>6.9484618311387667</v>
      </c>
      <c r="I60" s="23"/>
    </row>
    <row r="61" spans="1:9" ht="12.75" customHeight="1" x14ac:dyDescent="0.25">
      <c r="A61" s="23"/>
      <c r="B61" s="130"/>
      <c r="C61" s="7" t="s">
        <v>16</v>
      </c>
      <c r="D61" s="36">
        <v>100</v>
      </c>
      <c r="E61" s="18">
        <f t="shared" si="5"/>
        <v>57.544318780848982</v>
      </c>
      <c r="F61" s="18">
        <f t="shared" si="5"/>
        <v>24.668164697882169</v>
      </c>
      <c r="G61" s="18">
        <f t="shared" si="5"/>
        <v>8.9488443816919396</v>
      </c>
      <c r="H61" s="18">
        <f t="shared" si="6"/>
        <v>8.8386721395769108</v>
      </c>
      <c r="I61" s="23"/>
    </row>
    <row r="62" spans="1:9" ht="12.75" customHeight="1" x14ac:dyDescent="0.25">
      <c r="A62" s="23"/>
      <c r="B62" s="125" t="s">
        <v>116</v>
      </c>
      <c r="C62" s="7" t="s">
        <v>115</v>
      </c>
      <c r="D62" s="36">
        <v>100</v>
      </c>
      <c r="E62" s="18">
        <f t="shared" si="5"/>
        <v>52.292998889247556</v>
      </c>
      <c r="F62" s="18">
        <f t="shared" si="5"/>
        <v>29.825531985006425</v>
      </c>
      <c r="G62" s="18">
        <f t="shared" si="5"/>
        <v>9.2303205055684856</v>
      </c>
      <c r="H62" s="18">
        <f t="shared" si="6"/>
        <v>8.6511486201775352</v>
      </c>
      <c r="I62" s="23"/>
    </row>
    <row r="63" spans="1:9" ht="12.75" customHeight="1" x14ac:dyDescent="0.25">
      <c r="A63" s="23"/>
      <c r="B63" s="129" t="s">
        <v>84</v>
      </c>
      <c r="C63" s="7" t="s">
        <v>17</v>
      </c>
      <c r="D63" s="36">
        <v>100</v>
      </c>
      <c r="E63" s="18">
        <f t="shared" ref="E63:H69" si="7">E17/$D17*100</f>
        <v>56.339624951567835</v>
      </c>
      <c r="F63" s="18">
        <f t="shared" si="7"/>
        <v>27.458900037302854</v>
      </c>
      <c r="G63" s="18">
        <f t="shared" si="7"/>
        <v>9.2430568552136396</v>
      </c>
      <c r="H63" s="18">
        <f t="shared" si="7"/>
        <v>6.9584181559156884</v>
      </c>
      <c r="I63" s="23"/>
    </row>
    <row r="64" spans="1:9" ht="12.75" customHeight="1" x14ac:dyDescent="0.25">
      <c r="A64" s="23"/>
      <c r="B64" s="130"/>
      <c r="C64" s="7" t="s">
        <v>18</v>
      </c>
      <c r="D64" s="36">
        <v>100</v>
      </c>
      <c r="E64" s="18">
        <f t="shared" si="7"/>
        <v>53.246966167176716</v>
      </c>
      <c r="F64" s="18">
        <f t="shared" si="7"/>
        <v>29.339649761728815</v>
      </c>
      <c r="G64" s="18">
        <f t="shared" si="7"/>
        <v>10.545093197962879</v>
      </c>
      <c r="H64" s="18">
        <f t="shared" si="7"/>
        <v>6.868290873131599</v>
      </c>
      <c r="I64" s="23"/>
    </row>
    <row r="65" spans="1:9" ht="12.75" customHeight="1" x14ac:dyDescent="0.25">
      <c r="A65" s="23"/>
      <c r="B65" s="131"/>
      <c r="C65" s="7" t="s">
        <v>19</v>
      </c>
      <c r="D65" s="36">
        <v>100</v>
      </c>
      <c r="E65" s="18">
        <f t="shared" si="7"/>
        <v>54.272804303874075</v>
      </c>
      <c r="F65" s="18">
        <f t="shared" si="7"/>
        <v>28.282185882479638</v>
      </c>
      <c r="G65" s="18">
        <f t="shared" si="7"/>
        <v>8.4069793182150221</v>
      </c>
      <c r="H65" s="18">
        <f t="shared" si="7"/>
        <v>9.0380304954312685</v>
      </c>
      <c r="I65" s="23"/>
    </row>
    <row r="66" spans="1:9" ht="12.75" customHeight="1" x14ac:dyDescent="0.25">
      <c r="A66" s="23"/>
      <c r="B66" s="129" t="s">
        <v>83</v>
      </c>
      <c r="C66" s="7" t="s">
        <v>20</v>
      </c>
      <c r="D66" s="36">
        <v>100</v>
      </c>
      <c r="E66" s="18">
        <f t="shared" si="7"/>
        <v>58.492843851739536</v>
      </c>
      <c r="F66" s="18">
        <f t="shared" si="7"/>
        <v>23.623181025021527</v>
      </c>
      <c r="G66" s="18">
        <f t="shared" si="7"/>
        <v>11.072422115366908</v>
      </c>
      <c r="H66" s="18">
        <f t="shared" si="7"/>
        <v>6.8115530078720301</v>
      </c>
      <c r="I66" s="23"/>
    </row>
    <row r="67" spans="1:9" ht="12.75" customHeight="1" x14ac:dyDescent="0.25">
      <c r="A67" s="23"/>
      <c r="B67" s="130"/>
      <c r="C67" s="7" t="s">
        <v>21</v>
      </c>
      <c r="D67" s="36">
        <v>100</v>
      </c>
      <c r="E67" s="18">
        <f t="shared" si="7"/>
        <v>54.608787586411701</v>
      </c>
      <c r="F67" s="18">
        <f t="shared" si="7"/>
        <v>27.779281594232476</v>
      </c>
      <c r="G67" s="18">
        <f t="shared" si="7"/>
        <v>8.028540509649293</v>
      </c>
      <c r="H67" s="18">
        <f t="shared" si="7"/>
        <v>9.5833903097065285</v>
      </c>
      <c r="I67" s="23"/>
    </row>
    <row r="68" spans="1:9" ht="12.75" customHeight="1" x14ac:dyDescent="0.25">
      <c r="A68" s="23"/>
      <c r="B68" s="130"/>
      <c r="C68" s="7" t="s">
        <v>22</v>
      </c>
      <c r="D68" s="36">
        <v>100</v>
      </c>
      <c r="E68" s="18">
        <f t="shared" si="7"/>
        <v>60.649130313205823</v>
      </c>
      <c r="F68" s="18">
        <f t="shared" si="7"/>
        <v>24.463469469021941</v>
      </c>
      <c r="G68" s="18">
        <f t="shared" si="7"/>
        <v>11.086108967841342</v>
      </c>
      <c r="H68" s="18">
        <f t="shared" si="7"/>
        <v>3.8012912499308951</v>
      </c>
      <c r="I68" s="23"/>
    </row>
    <row r="69" spans="1:9" ht="12.75" customHeight="1" x14ac:dyDescent="0.25">
      <c r="A69" s="23"/>
      <c r="B69" s="131"/>
      <c r="C69" s="7" t="s">
        <v>23</v>
      </c>
      <c r="D69" s="36">
        <v>100</v>
      </c>
      <c r="E69" s="18">
        <f t="shared" si="7"/>
        <v>48.128564240456924</v>
      </c>
      <c r="F69" s="18">
        <f t="shared" si="7"/>
        <v>34.625490921910746</v>
      </c>
      <c r="G69" s="18">
        <f t="shared" si="7"/>
        <v>10.256433476228761</v>
      </c>
      <c r="H69" s="18">
        <f t="shared" si="7"/>
        <v>6.9895113614035678</v>
      </c>
      <c r="I69" s="23"/>
    </row>
    <row r="70" spans="1:9" x14ac:dyDescent="0.25">
      <c r="A70" s="23"/>
      <c r="B70" s="23"/>
      <c r="C70" s="23"/>
      <c r="D70" s="23"/>
      <c r="E70" s="23"/>
      <c r="F70" s="23"/>
      <c r="G70" s="23"/>
      <c r="H70" s="23"/>
      <c r="I70" s="23"/>
    </row>
    <row r="71" spans="1:9" x14ac:dyDescent="0.25">
      <c r="A71" s="23"/>
      <c r="B71" s="23"/>
      <c r="C71" s="23"/>
      <c r="D71" s="23"/>
      <c r="E71" s="23"/>
      <c r="F71" s="23"/>
      <c r="G71" s="23"/>
      <c r="H71" s="23"/>
      <c r="I71" s="23"/>
    </row>
    <row r="72" spans="1:9" x14ac:dyDescent="0.25">
      <c r="A72" s="23"/>
      <c r="B72" s="23"/>
      <c r="C72" s="23"/>
      <c r="D72" s="23"/>
      <c r="E72" s="23"/>
      <c r="F72" s="23"/>
      <c r="G72" s="23"/>
      <c r="H72" s="23"/>
      <c r="I72" s="23"/>
    </row>
    <row r="73" spans="1:9" ht="15" customHeight="1" x14ac:dyDescent="0.25">
      <c r="A73" s="23"/>
      <c r="B73" s="140" t="s">
        <v>86</v>
      </c>
      <c r="C73" s="141"/>
      <c r="D73" s="155" t="s">
        <v>92</v>
      </c>
      <c r="E73" s="155" t="s">
        <v>57</v>
      </c>
      <c r="F73" s="155"/>
      <c r="G73" s="155"/>
      <c r="H73" s="155"/>
      <c r="I73" s="23"/>
    </row>
    <row r="74" spans="1:9" ht="80.099999999999994" customHeight="1" x14ac:dyDescent="0.25">
      <c r="A74" s="23"/>
      <c r="B74" s="142"/>
      <c r="C74" s="143"/>
      <c r="D74" s="96" t="s">
        <v>25</v>
      </c>
      <c r="E74" s="96" t="s">
        <v>58</v>
      </c>
      <c r="F74" s="96" t="s">
        <v>59</v>
      </c>
      <c r="G74" s="95" t="s">
        <v>51</v>
      </c>
      <c r="H74" s="95" t="s">
        <v>52</v>
      </c>
      <c r="I74" s="23"/>
    </row>
    <row r="75" spans="1:9" ht="12.75" customHeight="1" x14ac:dyDescent="0.25">
      <c r="A75" s="23"/>
      <c r="B75" s="129" t="s">
        <v>80</v>
      </c>
      <c r="C75" s="6" t="s">
        <v>25</v>
      </c>
      <c r="D75" s="3">
        <v>1067</v>
      </c>
      <c r="E75" s="3">
        <v>586</v>
      </c>
      <c r="F75" s="3">
        <v>297</v>
      </c>
      <c r="G75" s="3">
        <v>102</v>
      </c>
      <c r="H75" s="3">
        <v>82</v>
      </c>
      <c r="I75" s="23"/>
    </row>
    <row r="76" spans="1:9" ht="12.75" customHeight="1" x14ac:dyDescent="0.25">
      <c r="A76" s="23"/>
      <c r="B76" s="130"/>
      <c r="C76" s="7" t="s">
        <v>8</v>
      </c>
      <c r="D76" s="3">
        <v>530</v>
      </c>
      <c r="E76" s="5">
        <v>287</v>
      </c>
      <c r="F76" s="5">
        <v>162</v>
      </c>
      <c r="G76" s="5">
        <v>50</v>
      </c>
      <c r="H76" s="5">
        <v>31</v>
      </c>
      <c r="I76" s="23"/>
    </row>
    <row r="77" spans="1:9" ht="12.75" customHeight="1" x14ac:dyDescent="0.25">
      <c r="A77" s="23"/>
      <c r="B77" s="131"/>
      <c r="C77" s="7" t="s">
        <v>9</v>
      </c>
      <c r="D77" s="3">
        <v>537</v>
      </c>
      <c r="E77" s="5">
        <v>299</v>
      </c>
      <c r="F77" s="5">
        <v>135</v>
      </c>
      <c r="G77" s="5">
        <v>52</v>
      </c>
      <c r="H77" s="5">
        <v>51</v>
      </c>
      <c r="I77" s="23"/>
    </row>
    <row r="78" spans="1:9" ht="12.75" customHeight="1" x14ac:dyDescent="0.25">
      <c r="A78" s="23"/>
      <c r="B78" s="129" t="s">
        <v>81</v>
      </c>
      <c r="C78" s="7" t="s">
        <v>10</v>
      </c>
      <c r="D78" s="3">
        <v>180</v>
      </c>
      <c r="E78" s="5">
        <v>112</v>
      </c>
      <c r="F78" s="5">
        <v>37</v>
      </c>
      <c r="G78" s="5">
        <v>22</v>
      </c>
      <c r="H78" s="5">
        <v>9</v>
      </c>
      <c r="I78" s="23"/>
    </row>
    <row r="79" spans="1:9" ht="12.75" customHeight="1" x14ac:dyDescent="0.25">
      <c r="A79" s="23"/>
      <c r="B79" s="130"/>
      <c r="C79" s="7" t="s">
        <v>11</v>
      </c>
      <c r="D79" s="3">
        <v>262</v>
      </c>
      <c r="E79" s="5">
        <v>146</v>
      </c>
      <c r="F79" s="5">
        <v>67</v>
      </c>
      <c r="G79" s="5">
        <v>24</v>
      </c>
      <c r="H79" s="5">
        <v>25</v>
      </c>
      <c r="I79" s="23"/>
    </row>
    <row r="80" spans="1:9" ht="12.75" customHeight="1" x14ac:dyDescent="0.25">
      <c r="A80" s="23"/>
      <c r="B80" s="130"/>
      <c r="C80" s="7" t="s">
        <v>12</v>
      </c>
      <c r="D80" s="3">
        <v>307</v>
      </c>
      <c r="E80" s="5">
        <v>182</v>
      </c>
      <c r="F80" s="5">
        <v>74</v>
      </c>
      <c r="G80" s="5">
        <v>29</v>
      </c>
      <c r="H80" s="5">
        <v>22</v>
      </c>
      <c r="I80" s="23"/>
    </row>
    <row r="81" spans="1:9" ht="12.75" customHeight="1" x14ac:dyDescent="0.25">
      <c r="A81" s="23"/>
      <c r="B81" s="131"/>
      <c r="C81" s="7" t="s">
        <v>13</v>
      </c>
      <c r="D81" s="3">
        <v>318</v>
      </c>
      <c r="E81" s="5">
        <v>146</v>
      </c>
      <c r="F81" s="5">
        <v>119</v>
      </c>
      <c r="G81" s="5">
        <v>27</v>
      </c>
      <c r="H81" s="5">
        <v>26</v>
      </c>
      <c r="I81" s="23"/>
    </row>
    <row r="82" spans="1:9" ht="12.75" customHeight="1" x14ac:dyDescent="0.25">
      <c r="A82" s="23"/>
      <c r="B82" s="129" t="s">
        <v>82</v>
      </c>
      <c r="C82" s="7" t="s">
        <v>14</v>
      </c>
      <c r="D82" s="3">
        <v>546</v>
      </c>
      <c r="E82" s="5">
        <v>291</v>
      </c>
      <c r="F82" s="5">
        <v>164</v>
      </c>
      <c r="G82" s="5">
        <v>52</v>
      </c>
      <c r="H82" s="5">
        <v>39</v>
      </c>
      <c r="I82" s="23"/>
    </row>
    <row r="83" spans="1:9" ht="12.75" customHeight="1" x14ac:dyDescent="0.25">
      <c r="A83" s="23"/>
      <c r="B83" s="130"/>
      <c r="C83" s="7" t="s">
        <v>15</v>
      </c>
      <c r="D83" s="3">
        <v>225</v>
      </c>
      <c r="E83" s="5">
        <v>117</v>
      </c>
      <c r="F83" s="5">
        <v>64</v>
      </c>
      <c r="G83" s="5">
        <v>26</v>
      </c>
      <c r="H83" s="5">
        <v>18</v>
      </c>
      <c r="I83" s="23"/>
    </row>
    <row r="84" spans="1:9" ht="12.75" customHeight="1" x14ac:dyDescent="0.25">
      <c r="A84" s="23"/>
      <c r="B84" s="130"/>
      <c r="C84" s="7" t="s">
        <v>16</v>
      </c>
      <c r="D84" s="3">
        <v>296</v>
      </c>
      <c r="E84" s="5">
        <v>178</v>
      </c>
      <c r="F84" s="5">
        <v>69</v>
      </c>
      <c r="G84" s="5">
        <v>24</v>
      </c>
      <c r="H84" s="5">
        <v>25</v>
      </c>
      <c r="I84" s="23"/>
    </row>
    <row r="85" spans="1:9" ht="12.75" customHeight="1" x14ac:dyDescent="0.25">
      <c r="A85" s="23"/>
      <c r="B85" s="125" t="s">
        <v>116</v>
      </c>
      <c r="C85" s="7" t="s">
        <v>115</v>
      </c>
      <c r="D85" s="3">
        <v>993</v>
      </c>
      <c r="E85" s="5">
        <v>528</v>
      </c>
      <c r="F85" s="5">
        <v>288</v>
      </c>
      <c r="G85" s="5">
        <v>95</v>
      </c>
      <c r="H85" s="5">
        <v>82</v>
      </c>
      <c r="I85" s="23"/>
    </row>
    <row r="86" spans="1:9" ht="12.75" customHeight="1" x14ac:dyDescent="0.25">
      <c r="A86" s="23"/>
      <c r="B86" s="129" t="s">
        <v>84</v>
      </c>
      <c r="C86" s="7" t="s">
        <v>17</v>
      </c>
      <c r="D86" s="3">
        <v>352</v>
      </c>
      <c r="E86" s="5">
        <v>195</v>
      </c>
      <c r="F86" s="5">
        <v>100</v>
      </c>
      <c r="G86" s="5">
        <v>33</v>
      </c>
      <c r="H86" s="5">
        <v>24</v>
      </c>
      <c r="I86" s="23"/>
    </row>
    <row r="87" spans="1:9" ht="12.75" customHeight="1" x14ac:dyDescent="0.25">
      <c r="A87" s="23"/>
      <c r="B87" s="130"/>
      <c r="C87" s="7" t="s">
        <v>18</v>
      </c>
      <c r="D87" s="3">
        <v>427</v>
      </c>
      <c r="E87" s="5">
        <v>230</v>
      </c>
      <c r="F87" s="5">
        <v>117</v>
      </c>
      <c r="G87" s="5">
        <v>44</v>
      </c>
      <c r="H87" s="5">
        <v>36</v>
      </c>
      <c r="I87" s="23"/>
    </row>
    <row r="88" spans="1:9" ht="12.75" customHeight="1" x14ac:dyDescent="0.25">
      <c r="A88" s="23"/>
      <c r="B88" s="131"/>
      <c r="C88" s="7" t="s">
        <v>19</v>
      </c>
      <c r="D88" s="3">
        <v>288</v>
      </c>
      <c r="E88" s="5">
        <v>161</v>
      </c>
      <c r="F88" s="5">
        <v>80</v>
      </c>
      <c r="G88" s="5">
        <v>25</v>
      </c>
      <c r="H88" s="5">
        <v>22</v>
      </c>
      <c r="I88" s="23"/>
    </row>
    <row r="89" spans="1:9" ht="12.75" customHeight="1" x14ac:dyDescent="0.25">
      <c r="A89" s="23"/>
      <c r="B89" s="129" t="s">
        <v>83</v>
      </c>
      <c r="C89" s="7" t="s">
        <v>20</v>
      </c>
      <c r="D89" s="3">
        <v>227</v>
      </c>
      <c r="E89" s="5">
        <v>134</v>
      </c>
      <c r="F89" s="5">
        <v>53</v>
      </c>
      <c r="G89" s="5">
        <v>23</v>
      </c>
      <c r="H89" s="5">
        <v>17</v>
      </c>
      <c r="I89" s="23"/>
    </row>
    <row r="90" spans="1:9" ht="12.75" customHeight="1" x14ac:dyDescent="0.25">
      <c r="A90" s="23"/>
      <c r="B90" s="130"/>
      <c r="C90" s="7" t="s">
        <v>21</v>
      </c>
      <c r="D90" s="3">
        <v>327</v>
      </c>
      <c r="E90" s="5">
        <v>175</v>
      </c>
      <c r="F90" s="5">
        <v>92</v>
      </c>
      <c r="G90" s="5">
        <v>28</v>
      </c>
      <c r="H90" s="5">
        <v>32</v>
      </c>
      <c r="I90" s="23"/>
    </row>
    <row r="91" spans="1:9" ht="12.75" customHeight="1" x14ac:dyDescent="0.25">
      <c r="A91" s="23"/>
      <c r="B91" s="130"/>
      <c r="C91" s="7" t="s">
        <v>22</v>
      </c>
      <c r="D91" s="3">
        <v>242</v>
      </c>
      <c r="E91" s="5">
        <v>144</v>
      </c>
      <c r="F91" s="5">
        <v>61</v>
      </c>
      <c r="G91" s="5">
        <v>26</v>
      </c>
      <c r="H91" s="5">
        <v>11</v>
      </c>
      <c r="I91" s="23"/>
    </row>
    <row r="92" spans="1:9" ht="12.75" customHeight="1" x14ac:dyDescent="0.25">
      <c r="A92" s="23"/>
      <c r="B92" s="131"/>
      <c r="C92" s="7" t="s">
        <v>23</v>
      </c>
      <c r="D92" s="3">
        <v>271</v>
      </c>
      <c r="E92" s="5">
        <v>133</v>
      </c>
      <c r="F92" s="5">
        <v>91</v>
      </c>
      <c r="G92" s="5">
        <v>25</v>
      </c>
      <c r="H92" s="5">
        <v>22</v>
      </c>
      <c r="I92" s="23"/>
    </row>
    <row r="93" spans="1:9" x14ac:dyDescent="0.25">
      <c r="A93" s="23"/>
      <c r="B93" s="23"/>
      <c r="C93" s="23"/>
      <c r="D93" s="23"/>
      <c r="E93" s="23"/>
      <c r="F93" s="23"/>
      <c r="G93" s="23"/>
      <c r="H93" s="23"/>
      <c r="I93" s="23"/>
    </row>
  </sheetData>
  <mergeCells count="28">
    <mergeCell ref="B86:B88"/>
    <mergeCell ref="B89:B92"/>
    <mergeCell ref="B6:B8"/>
    <mergeCell ref="B75:B77"/>
    <mergeCell ref="B20:B23"/>
    <mergeCell ref="B78:B81"/>
    <mergeCell ref="B82:B84"/>
    <mergeCell ref="B13:B15"/>
    <mergeCell ref="B17:B19"/>
    <mergeCell ref="B32:B35"/>
    <mergeCell ref="B36:B38"/>
    <mergeCell ref="B40:B42"/>
    <mergeCell ref="B27:C28"/>
    <mergeCell ref="B4:C5"/>
    <mergeCell ref="B73:C74"/>
    <mergeCell ref="D4:H4"/>
    <mergeCell ref="D73:H73"/>
    <mergeCell ref="B9:B12"/>
    <mergeCell ref="B43:B46"/>
    <mergeCell ref="B63:B65"/>
    <mergeCell ref="B66:B69"/>
    <mergeCell ref="B50:C51"/>
    <mergeCell ref="D50:H50"/>
    <mergeCell ref="B52:B54"/>
    <mergeCell ref="B55:B58"/>
    <mergeCell ref="B59:B61"/>
    <mergeCell ref="D27:H27"/>
    <mergeCell ref="B29:B31"/>
  </mergeCells>
  <conditionalFormatting sqref="E76:H92">
    <cfRule type="cellIs" dxfId="29" priority="2" operator="lessThan">
      <formula>10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2:AO124"/>
  <sheetViews>
    <sheetView showGridLine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baseColWidth="10" defaultRowHeight="15" x14ac:dyDescent="0.25"/>
  <cols>
    <col min="1" max="1" width="2" style="23" customWidth="1"/>
    <col min="2" max="2" width="14.7109375" style="23" customWidth="1"/>
    <col min="3" max="9" width="11.42578125" style="23"/>
    <col min="10" max="10" width="2" style="23" customWidth="1"/>
    <col min="11" max="15" width="11.42578125" style="23"/>
    <col min="16" max="16" width="2" style="23" customWidth="1"/>
    <col min="17" max="21" width="11.42578125" style="23"/>
    <col min="22" max="22" width="2" style="23" customWidth="1"/>
    <col min="23" max="27" width="11.42578125" style="23"/>
    <col min="28" max="28" width="2" style="23" customWidth="1"/>
    <col min="29" max="33" width="11.42578125" style="23"/>
    <col min="34" max="34" width="2" style="23" customWidth="1"/>
    <col min="35" max="40" width="11.42578125" style="23"/>
  </cols>
  <sheetData>
    <row r="2" spans="2:39" ht="15.75" x14ac:dyDescent="0.25">
      <c r="B2" s="75" t="s">
        <v>159</v>
      </c>
    </row>
    <row r="3" spans="2:39" ht="12.75" customHeight="1" x14ac:dyDescent="0.25">
      <c r="B3" s="23" t="s">
        <v>182</v>
      </c>
    </row>
    <row r="4" spans="2:39" ht="12.75" customHeight="1" x14ac:dyDescent="0.25"/>
    <row r="5" spans="2:39" ht="12.75" customHeight="1" x14ac:dyDescent="0.25">
      <c r="B5" s="140" t="s">
        <v>85</v>
      </c>
      <c r="C5" s="159"/>
      <c r="D5" s="161" t="s">
        <v>80</v>
      </c>
      <c r="E5" s="162"/>
      <c r="F5" s="162"/>
      <c r="G5" s="162"/>
      <c r="H5" s="162"/>
      <c r="I5" s="163"/>
      <c r="K5" s="164" t="s">
        <v>160</v>
      </c>
      <c r="L5" s="164"/>
      <c r="M5" s="164"/>
      <c r="N5" s="164"/>
      <c r="O5" s="164"/>
      <c r="Q5" s="164" t="s">
        <v>116</v>
      </c>
      <c r="R5" s="164"/>
      <c r="S5" s="164"/>
      <c r="T5" s="164"/>
      <c r="U5" s="164"/>
      <c r="W5" s="164" t="s">
        <v>161</v>
      </c>
      <c r="X5" s="164"/>
      <c r="Y5" s="164"/>
      <c r="Z5" s="164"/>
      <c r="AA5" s="164"/>
      <c r="AC5" s="164" t="s">
        <v>195</v>
      </c>
      <c r="AD5" s="164"/>
      <c r="AE5" s="164"/>
      <c r="AF5" s="164"/>
      <c r="AG5" s="164"/>
      <c r="AI5" s="164" t="s">
        <v>81</v>
      </c>
      <c r="AJ5" s="164"/>
      <c r="AK5" s="164"/>
      <c r="AL5" s="164"/>
      <c r="AM5" s="164"/>
    </row>
    <row r="6" spans="2:39" ht="44.1" customHeight="1" x14ac:dyDescent="0.25">
      <c r="B6" s="142"/>
      <c r="C6" s="160"/>
      <c r="D6" s="118" t="s">
        <v>25</v>
      </c>
      <c r="E6" s="118" t="s">
        <v>121</v>
      </c>
      <c r="F6" s="118" t="s">
        <v>60</v>
      </c>
      <c r="G6" s="118" t="s">
        <v>61</v>
      </c>
      <c r="H6" s="118" t="s">
        <v>62</v>
      </c>
      <c r="I6" s="118" t="s">
        <v>24</v>
      </c>
      <c r="J6" s="65"/>
      <c r="K6" s="118" t="s">
        <v>121</v>
      </c>
      <c r="L6" s="118" t="s">
        <v>60</v>
      </c>
      <c r="M6" s="118" t="s">
        <v>61</v>
      </c>
      <c r="N6" s="118" t="s">
        <v>62</v>
      </c>
      <c r="O6" s="118" t="s">
        <v>24</v>
      </c>
      <c r="P6" s="65"/>
      <c r="Q6" s="118" t="s">
        <v>121</v>
      </c>
      <c r="R6" s="118" t="s">
        <v>60</v>
      </c>
      <c r="S6" s="118" t="s">
        <v>61</v>
      </c>
      <c r="T6" s="118" t="s">
        <v>62</v>
      </c>
      <c r="U6" s="118" t="s">
        <v>24</v>
      </c>
      <c r="W6" s="118" t="s">
        <v>121</v>
      </c>
      <c r="X6" s="118" t="s">
        <v>60</v>
      </c>
      <c r="Y6" s="118" t="s">
        <v>61</v>
      </c>
      <c r="Z6" s="118" t="s">
        <v>62</v>
      </c>
      <c r="AA6" s="118" t="s">
        <v>24</v>
      </c>
      <c r="AC6" s="118" t="s">
        <v>121</v>
      </c>
      <c r="AD6" s="118" t="s">
        <v>60</v>
      </c>
      <c r="AE6" s="118" t="s">
        <v>61</v>
      </c>
      <c r="AF6" s="118" t="s">
        <v>62</v>
      </c>
      <c r="AG6" s="118" t="s">
        <v>24</v>
      </c>
      <c r="AI6" s="118" t="s">
        <v>121</v>
      </c>
      <c r="AJ6" s="118" t="s">
        <v>60</v>
      </c>
      <c r="AK6" s="118" t="s">
        <v>61</v>
      </c>
      <c r="AL6" s="118" t="s">
        <v>62</v>
      </c>
      <c r="AM6" s="118" t="s">
        <v>24</v>
      </c>
    </row>
    <row r="7" spans="2:39" ht="12.75" customHeight="1" x14ac:dyDescent="0.25">
      <c r="B7" s="129" t="s">
        <v>80</v>
      </c>
      <c r="C7" s="6" t="s">
        <v>25</v>
      </c>
      <c r="D7" s="3">
        <v>552974.99999999977</v>
      </c>
      <c r="E7" s="3">
        <v>113781.07744337697</v>
      </c>
      <c r="F7" s="3">
        <v>147292.75005427148</v>
      </c>
      <c r="G7" s="3">
        <v>119708.71669450257</v>
      </c>
      <c r="H7" s="3">
        <v>128990.83285129897</v>
      </c>
      <c r="I7" s="3">
        <v>43201.622956549807</v>
      </c>
      <c r="J7" s="117" t="s">
        <v>117</v>
      </c>
      <c r="K7" s="3">
        <v>182602.27073384984</v>
      </c>
      <c r="L7" s="3">
        <v>191155.75868184958</v>
      </c>
      <c r="M7" s="3">
        <v>75639.310793669662</v>
      </c>
      <c r="N7" s="3">
        <v>61684.782178279231</v>
      </c>
      <c r="O7" s="3">
        <v>41892.877612351527</v>
      </c>
      <c r="P7" s="117" t="s">
        <v>117</v>
      </c>
      <c r="Q7" s="3">
        <v>128803.73984948655</v>
      </c>
      <c r="R7" s="3">
        <v>197199.6699437903</v>
      </c>
      <c r="S7" s="3">
        <v>90076.099294573622</v>
      </c>
      <c r="T7" s="3">
        <v>91257.953379162966</v>
      </c>
      <c r="U7" s="3">
        <v>45637.537532986447</v>
      </c>
      <c r="V7" s="117" t="s">
        <v>117</v>
      </c>
      <c r="W7" s="3">
        <v>99045.164220909763</v>
      </c>
      <c r="X7" s="3">
        <v>133512.97696333588</v>
      </c>
      <c r="Y7" s="3">
        <v>113531.3324825844</v>
      </c>
      <c r="Z7" s="3">
        <v>150448.30219887604</v>
      </c>
      <c r="AA7" s="3">
        <v>56437.224134293625</v>
      </c>
      <c r="AB7" s="117" t="s">
        <v>117</v>
      </c>
      <c r="AC7" s="3">
        <v>109066.36369307499</v>
      </c>
      <c r="AD7" s="3">
        <v>130927.9002343975</v>
      </c>
      <c r="AE7" s="3">
        <v>102008.83929810292</v>
      </c>
      <c r="AF7" s="3">
        <v>146450.23497224302</v>
      </c>
      <c r="AG7" s="3">
        <v>64521.661802181276</v>
      </c>
      <c r="AH7" s="117" t="s">
        <v>117</v>
      </c>
      <c r="AI7" s="3">
        <v>150760.15064516658</v>
      </c>
      <c r="AJ7" s="3">
        <v>129211.51610205238</v>
      </c>
      <c r="AK7" s="3">
        <v>106421.8851890541</v>
      </c>
      <c r="AL7" s="3">
        <v>125884.82600693077</v>
      </c>
      <c r="AM7" s="3">
        <v>40696.622056795968</v>
      </c>
    </row>
    <row r="8" spans="2:39" ht="12.75" customHeight="1" x14ac:dyDescent="0.25">
      <c r="B8" s="130"/>
      <c r="C8" s="7" t="s">
        <v>8</v>
      </c>
      <c r="D8" s="3">
        <v>271601.99999999988</v>
      </c>
      <c r="E8" s="5">
        <v>40616.176176016939</v>
      </c>
      <c r="F8" s="5">
        <v>65650.931924362172</v>
      </c>
      <c r="G8" s="5">
        <v>71671.942587237296</v>
      </c>
      <c r="H8" s="5">
        <v>70059.764255189235</v>
      </c>
      <c r="I8" s="5">
        <v>23603.18505719426</v>
      </c>
      <c r="J8" s="117" t="s">
        <v>117</v>
      </c>
      <c r="K8" s="5">
        <v>89018.670156159598</v>
      </c>
      <c r="L8" s="5">
        <v>86914.285846025246</v>
      </c>
      <c r="M8" s="5">
        <v>40091.110741597564</v>
      </c>
      <c r="N8" s="5">
        <v>36721.033516483512</v>
      </c>
      <c r="O8" s="5">
        <v>18856.899739733944</v>
      </c>
      <c r="P8" s="117" t="s">
        <v>117</v>
      </c>
      <c r="Q8" s="5">
        <v>58117.784597712198</v>
      </c>
      <c r="R8" s="5">
        <v>101617.43425872369</v>
      </c>
      <c r="S8" s="5">
        <v>40515.535678940912</v>
      </c>
      <c r="T8" s="5">
        <v>50018.871518539941</v>
      </c>
      <c r="U8" s="5">
        <v>21332.373946083153</v>
      </c>
      <c r="V8" s="117" t="s">
        <v>117</v>
      </c>
      <c r="W8" s="5">
        <v>42024.879365079352</v>
      </c>
      <c r="X8" s="5">
        <v>62986.603656577288</v>
      </c>
      <c r="Y8" s="5">
        <v>56241.313561146409</v>
      </c>
      <c r="Z8" s="5">
        <v>82781.015979050135</v>
      </c>
      <c r="AA8" s="5">
        <v>27568.187438146644</v>
      </c>
      <c r="AB8" s="117" t="s">
        <v>117</v>
      </c>
      <c r="AC8" s="5">
        <v>47886.049436090201</v>
      </c>
      <c r="AD8" s="5">
        <v>58971.512658248153</v>
      </c>
      <c r="AE8" s="5">
        <v>53143.396195617213</v>
      </c>
      <c r="AF8" s="5">
        <v>80966.476494119866</v>
      </c>
      <c r="AG8" s="5">
        <v>30634.56521592442</v>
      </c>
      <c r="AH8" s="117" t="s">
        <v>117</v>
      </c>
      <c r="AI8" s="5">
        <v>76989.478577854825</v>
      </c>
      <c r="AJ8" s="5">
        <v>54309.445379474302</v>
      </c>
      <c r="AK8" s="5">
        <v>56043.271038172323</v>
      </c>
      <c r="AL8" s="5">
        <v>65303.889391748598</v>
      </c>
      <c r="AM8" s="5">
        <v>18955.915612749821</v>
      </c>
    </row>
    <row r="9" spans="2:39" ht="12.75" customHeight="1" x14ac:dyDescent="0.25">
      <c r="B9" s="131"/>
      <c r="C9" s="7" t="s">
        <v>9</v>
      </c>
      <c r="D9" s="3">
        <v>281372.99999999988</v>
      </c>
      <c r="E9" s="5">
        <v>73164.901267360023</v>
      </c>
      <c r="F9" s="5">
        <v>81641.818129909298</v>
      </c>
      <c r="G9" s="5">
        <v>48036.774107265264</v>
      </c>
      <c r="H9" s="5">
        <v>58931.068596109741</v>
      </c>
      <c r="I9" s="5">
        <v>19598.437899355547</v>
      </c>
      <c r="J9" s="117" t="s">
        <v>117</v>
      </c>
      <c r="K9" s="5">
        <v>93583.600577690231</v>
      </c>
      <c r="L9" s="5">
        <v>104241.47283582432</v>
      </c>
      <c r="M9" s="5">
        <v>35548.200052072105</v>
      </c>
      <c r="N9" s="5">
        <v>24963.748661795718</v>
      </c>
      <c r="O9" s="5">
        <v>23035.977872617579</v>
      </c>
      <c r="P9" s="117" t="s">
        <v>117</v>
      </c>
      <c r="Q9" s="5">
        <v>70685.955251774343</v>
      </c>
      <c r="R9" s="5">
        <v>95582.235685066626</v>
      </c>
      <c r="S9" s="5">
        <v>49560.563615632709</v>
      </c>
      <c r="T9" s="5">
        <v>41239.081860623017</v>
      </c>
      <c r="U9" s="5">
        <v>24305.163586903294</v>
      </c>
      <c r="V9" s="117" t="s">
        <v>117</v>
      </c>
      <c r="W9" s="5">
        <v>57020.28485583041</v>
      </c>
      <c r="X9" s="5">
        <v>70526.3733067586</v>
      </c>
      <c r="Y9" s="5">
        <v>57290.018921437993</v>
      </c>
      <c r="Z9" s="5">
        <v>67667.28621982591</v>
      </c>
      <c r="AA9" s="5">
        <v>28869.036696146984</v>
      </c>
      <c r="AB9" s="117" t="s">
        <v>117</v>
      </c>
      <c r="AC9" s="5">
        <v>61180.314256984799</v>
      </c>
      <c r="AD9" s="5">
        <v>71956.38757614934</v>
      </c>
      <c r="AE9" s="5">
        <v>48865.443102485711</v>
      </c>
      <c r="AF9" s="5">
        <v>65483.758478123142</v>
      </c>
      <c r="AG9" s="5">
        <v>33887.096586256863</v>
      </c>
      <c r="AH9" s="117" t="s">
        <v>117</v>
      </c>
      <c r="AI9" s="5">
        <v>73770.672067311738</v>
      </c>
      <c r="AJ9" s="5">
        <v>74902.070722578079</v>
      </c>
      <c r="AK9" s="5">
        <v>50378.614150881782</v>
      </c>
      <c r="AL9" s="5">
        <v>60580.936615182174</v>
      </c>
      <c r="AM9" s="5">
        <v>21740.706444046151</v>
      </c>
    </row>
    <row r="10" spans="2:39" ht="12.75" customHeight="1" x14ac:dyDescent="0.25">
      <c r="B10" s="129" t="s">
        <v>81</v>
      </c>
      <c r="C10" s="7" t="s">
        <v>10</v>
      </c>
      <c r="D10" s="3">
        <v>100447.99999999987</v>
      </c>
      <c r="E10" s="5">
        <v>23590.180555555515</v>
      </c>
      <c r="F10" s="5">
        <v>28297.824999999972</v>
      </c>
      <c r="G10" s="5">
        <v>25242.269444444417</v>
      </c>
      <c r="H10" s="5">
        <v>16590.461111111083</v>
      </c>
      <c r="I10" s="5">
        <v>6727.2638888888796</v>
      </c>
      <c r="J10" s="117" t="s">
        <v>117</v>
      </c>
      <c r="K10" s="5">
        <v>40967.002777777714</v>
      </c>
      <c r="L10" s="5">
        <v>41037.288888888834</v>
      </c>
      <c r="M10" s="5">
        <v>9247.1777777777716</v>
      </c>
      <c r="N10" s="5">
        <v>5274.9611111111062</v>
      </c>
      <c r="O10" s="5" t="s">
        <v>117</v>
      </c>
      <c r="P10" s="117" t="s">
        <v>117</v>
      </c>
      <c r="Q10" s="5">
        <v>29937.661111111058</v>
      </c>
      <c r="R10" s="5">
        <v>44345.922222222158</v>
      </c>
      <c r="S10" s="5">
        <v>14549.127777777761</v>
      </c>
      <c r="T10" s="5">
        <v>7008.1361111111028</v>
      </c>
      <c r="U10" s="5">
        <v>4607.1527777777728</v>
      </c>
      <c r="V10" s="117" t="s">
        <v>117</v>
      </c>
      <c r="W10" s="5">
        <v>23216.758333333295</v>
      </c>
      <c r="X10" s="5">
        <v>36346.099999999948</v>
      </c>
      <c r="Y10" s="5">
        <v>18774.763888888869</v>
      </c>
      <c r="Z10" s="5">
        <v>15066.613888888874</v>
      </c>
      <c r="AA10" s="5">
        <v>7043.7638888888796</v>
      </c>
      <c r="AB10" s="117" t="s">
        <v>117</v>
      </c>
      <c r="AC10" s="5">
        <v>29777.447222222174</v>
      </c>
      <c r="AD10" s="5">
        <v>32669.544444444407</v>
      </c>
      <c r="AE10" s="5">
        <v>14589.597222222201</v>
      </c>
      <c r="AF10" s="5">
        <v>14575.147222222207</v>
      </c>
      <c r="AG10" s="5">
        <v>8836.2638888888796</v>
      </c>
      <c r="AH10" s="117" t="s">
        <v>117</v>
      </c>
      <c r="AI10" s="5">
        <v>24677.388888888854</v>
      </c>
      <c r="AJ10" s="5">
        <v>29786.938888888846</v>
      </c>
      <c r="AK10" s="5">
        <v>25833.358333333304</v>
      </c>
      <c r="AL10" s="5">
        <v>15057.244444444425</v>
      </c>
      <c r="AM10" s="5">
        <v>5093.0694444444398</v>
      </c>
    </row>
    <row r="11" spans="2:39" ht="12.75" customHeight="1" x14ac:dyDescent="0.25">
      <c r="B11" s="130"/>
      <c r="C11" s="7" t="s">
        <v>11</v>
      </c>
      <c r="D11" s="3">
        <v>137978.00000000003</v>
      </c>
      <c r="E11" s="5">
        <v>26205.619034766405</v>
      </c>
      <c r="F11" s="5">
        <v>39609.031169269329</v>
      </c>
      <c r="G11" s="5">
        <v>30991.284269969809</v>
      </c>
      <c r="H11" s="5">
        <v>33242.497255960421</v>
      </c>
      <c r="I11" s="5">
        <v>7929.568270034064</v>
      </c>
      <c r="J11" s="117" t="s">
        <v>117</v>
      </c>
      <c r="K11" s="5">
        <v>47420.740374975925</v>
      </c>
      <c r="L11" s="5">
        <v>48280.070503181028</v>
      </c>
      <c r="M11" s="5">
        <v>21313.559464366052</v>
      </c>
      <c r="N11" s="5">
        <v>13959.283609665192</v>
      </c>
      <c r="O11" s="5">
        <v>7004.3460478118413</v>
      </c>
      <c r="P11" s="117" t="s">
        <v>117</v>
      </c>
      <c r="Q11" s="5">
        <v>42375.466899620857</v>
      </c>
      <c r="R11" s="5">
        <v>41034.192572778091</v>
      </c>
      <c r="S11" s="5">
        <v>22825.215233596813</v>
      </c>
      <c r="T11" s="5">
        <v>23958.307023970199</v>
      </c>
      <c r="U11" s="5">
        <v>7784.818270034064</v>
      </c>
      <c r="V11" s="117" t="s">
        <v>117</v>
      </c>
      <c r="W11" s="5">
        <v>25369.430955594118</v>
      </c>
      <c r="X11" s="5">
        <v>24124.594293425878</v>
      </c>
      <c r="Y11" s="5">
        <v>35991.666105970056</v>
      </c>
      <c r="Z11" s="5">
        <v>43174.851486087013</v>
      </c>
      <c r="AA11" s="5">
        <v>9317.4571589229527</v>
      </c>
      <c r="AB11" s="117" t="s">
        <v>117</v>
      </c>
      <c r="AC11" s="5">
        <v>27405.154201208155</v>
      </c>
      <c r="AD11" s="5">
        <v>23878.942095623683</v>
      </c>
      <c r="AE11" s="5">
        <v>31025.076637105594</v>
      </c>
      <c r="AF11" s="5">
        <v>43443.70287417261</v>
      </c>
      <c r="AG11" s="5">
        <v>12225.124191889983</v>
      </c>
      <c r="AH11" s="117" t="s">
        <v>117</v>
      </c>
      <c r="AI11" s="5">
        <v>23796.931794229167</v>
      </c>
      <c r="AJ11" s="5">
        <v>35996.718641154177</v>
      </c>
      <c r="AK11" s="5">
        <v>32189.507862605235</v>
      </c>
      <c r="AL11" s="5">
        <v>38271.273431977388</v>
      </c>
      <c r="AM11" s="5">
        <v>7723.568270034064</v>
      </c>
    </row>
    <row r="12" spans="2:39" ht="12.75" customHeight="1" x14ac:dyDescent="0.25">
      <c r="B12" s="130"/>
      <c r="C12" s="7" t="s">
        <v>12</v>
      </c>
      <c r="D12" s="3">
        <v>147339.99999999991</v>
      </c>
      <c r="E12" s="5">
        <v>28911.089223057639</v>
      </c>
      <c r="F12" s="5">
        <v>42335.553258145337</v>
      </c>
      <c r="G12" s="5">
        <v>34512.058897243063</v>
      </c>
      <c r="H12" s="5">
        <v>32811.483208020043</v>
      </c>
      <c r="I12" s="5">
        <v>8769.8154135338318</v>
      </c>
      <c r="J12" s="117" t="s">
        <v>117</v>
      </c>
      <c r="K12" s="5">
        <v>50569.45154553045</v>
      </c>
      <c r="L12" s="5">
        <v>45373.030116959038</v>
      </c>
      <c r="M12" s="5">
        <v>22905.700208855462</v>
      </c>
      <c r="N12" s="5">
        <v>18933.355096073508</v>
      </c>
      <c r="O12" s="5">
        <v>9558.4630325814505</v>
      </c>
      <c r="P12" s="117" t="s">
        <v>117</v>
      </c>
      <c r="Q12" s="5">
        <v>30977.641812865477</v>
      </c>
      <c r="R12" s="5">
        <v>52460.359482038388</v>
      </c>
      <c r="S12" s="5">
        <v>28576.264828738502</v>
      </c>
      <c r="T12" s="5">
        <v>24716.656558061804</v>
      </c>
      <c r="U12" s="5">
        <v>10609.077318295738</v>
      </c>
      <c r="V12" s="117" t="s">
        <v>117</v>
      </c>
      <c r="W12" s="5">
        <v>28222.430827067656</v>
      </c>
      <c r="X12" s="5">
        <v>35588.233416875504</v>
      </c>
      <c r="Y12" s="5">
        <v>30761.859482038402</v>
      </c>
      <c r="Z12" s="5">
        <v>41762.929908103572</v>
      </c>
      <c r="AA12" s="5">
        <v>11004.546365914784</v>
      </c>
      <c r="AB12" s="117" t="s">
        <v>117</v>
      </c>
      <c r="AC12" s="5">
        <v>26827.01098579782</v>
      </c>
      <c r="AD12" s="5">
        <v>40076.205513784436</v>
      </c>
      <c r="AE12" s="5">
        <v>28066.779448621535</v>
      </c>
      <c r="AF12" s="5">
        <v>39464.414828738481</v>
      </c>
      <c r="AG12" s="5">
        <v>12905.589223057643</v>
      </c>
      <c r="AH12" s="117" t="s">
        <v>117</v>
      </c>
      <c r="AI12" s="5">
        <v>53359.723767752672</v>
      </c>
      <c r="AJ12" s="5">
        <v>23723.640810359229</v>
      </c>
      <c r="AK12" s="5">
        <v>28660.546783625708</v>
      </c>
      <c r="AL12" s="5">
        <v>32990.539891395143</v>
      </c>
      <c r="AM12" s="5">
        <v>8605.5487468671636</v>
      </c>
    </row>
    <row r="13" spans="2:39" ht="12.75" customHeight="1" x14ac:dyDescent="0.25">
      <c r="B13" s="131"/>
      <c r="C13" s="7" t="s">
        <v>13</v>
      </c>
      <c r="D13" s="3">
        <v>167208.99999999997</v>
      </c>
      <c r="E13" s="5">
        <v>35074.188629997443</v>
      </c>
      <c r="F13" s="5">
        <v>37050.340626856792</v>
      </c>
      <c r="G13" s="5">
        <v>28963.104082845246</v>
      </c>
      <c r="H13" s="5">
        <v>46346.391276207454</v>
      </c>
      <c r="I13" s="5">
        <v>19774.975384093032</v>
      </c>
      <c r="J13" s="117" t="s">
        <v>117</v>
      </c>
      <c r="K13" s="5">
        <v>43645.076035565726</v>
      </c>
      <c r="L13" s="5">
        <v>56465.369172820603</v>
      </c>
      <c r="M13" s="5">
        <v>22172.873342670398</v>
      </c>
      <c r="N13" s="5">
        <v>23517.182361429412</v>
      </c>
      <c r="O13" s="5">
        <v>21408.499087513788</v>
      </c>
      <c r="P13" s="117" t="s">
        <v>117</v>
      </c>
      <c r="Q13" s="5">
        <v>25512.970025889143</v>
      </c>
      <c r="R13" s="5">
        <v>59359.195666751526</v>
      </c>
      <c r="S13" s="5">
        <v>24125.491454460571</v>
      </c>
      <c r="T13" s="5">
        <v>35574.853686019858</v>
      </c>
      <c r="U13" s="5">
        <v>22636.48916687887</v>
      </c>
      <c r="V13" s="117" t="s">
        <v>117</v>
      </c>
      <c r="W13" s="5">
        <v>22236.544104914694</v>
      </c>
      <c r="X13" s="5">
        <v>37454.049253034522</v>
      </c>
      <c r="Y13" s="5">
        <v>28003.043005687116</v>
      </c>
      <c r="Z13" s="5">
        <v>50443.906915796615</v>
      </c>
      <c r="AA13" s="5">
        <v>29071.456720567003</v>
      </c>
      <c r="AB13" s="117" t="s">
        <v>117</v>
      </c>
      <c r="AC13" s="5">
        <v>25056.751283846872</v>
      </c>
      <c r="AD13" s="5">
        <v>34303.208180544934</v>
      </c>
      <c r="AE13" s="5">
        <v>28327.385990153631</v>
      </c>
      <c r="AF13" s="5">
        <v>48966.970047109746</v>
      </c>
      <c r="AG13" s="5">
        <v>30554.684498344777</v>
      </c>
      <c r="AH13" s="117" t="s">
        <v>117</v>
      </c>
      <c r="AI13" s="5">
        <v>48926.106194295891</v>
      </c>
      <c r="AJ13" s="5">
        <v>39704.217761650099</v>
      </c>
      <c r="AK13" s="5">
        <v>19738.47220948985</v>
      </c>
      <c r="AL13" s="5">
        <v>39565.76823911383</v>
      </c>
      <c r="AM13" s="5">
        <v>19274.435595450297</v>
      </c>
    </row>
    <row r="14" spans="2:39" ht="12.75" customHeight="1" x14ac:dyDescent="0.25">
      <c r="B14" s="129" t="s">
        <v>82</v>
      </c>
      <c r="C14" s="7" t="s">
        <v>14</v>
      </c>
      <c r="D14" s="3">
        <v>279132.65800187929</v>
      </c>
      <c r="E14" s="5">
        <v>55541.863122197683</v>
      </c>
      <c r="F14" s="5">
        <v>66566.880578640455</v>
      </c>
      <c r="G14" s="5">
        <v>53173.024051979963</v>
      </c>
      <c r="H14" s="5">
        <v>78065.378800447914</v>
      </c>
      <c r="I14" s="5">
        <v>25785.511448613306</v>
      </c>
      <c r="J14" s="117" t="s">
        <v>117</v>
      </c>
      <c r="K14" s="5">
        <v>75054.182008239382</v>
      </c>
      <c r="L14" s="5">
        <v>96307.352445198412</v>
      </c>
      <c r="M14" s="5">
        <v>37240.831812563076</v>
      </c>
      <c r="N14" s="5">
        <v>42709.537139399981</v>
      </c>
      <c r="O14" s="5">
        <v>27820.754596478509</v>
      </c>
      <c r="P14" s="117" t="s">
        <v>117</v>
      </c>
      <c r="Q14" s="5">
        <v>57365.776987743891</v>
      </c>
      <c r="R14" s="5">
        <v>93082.39520755304</v>
      </c>
      <c r="S14" s="5">
        <v>41578.190050120145</v>
      </c>
      <c r="T14" s="5">
        <v>57569.762191729817</v>
      </c>
      <c r="U14" s="5">
        <v>29536.533564732475</v>
      </c>
      <c r="V14" s="117" t="s">
        <v>117</v>
      </c>
      <c r="W14" s="5">
        <v>48374.524836532568</v>
      </c>
      <c r="X14" s="5">
        <v>63609.001972124817</v>
      </c>
      <c r="Y14" s="5">
        <v>48954.622932665865</v>
      </c>
      <c r="Z14" s="5">
        <v>82397.473411976738</v>
      </c>
      <c r="AA14" s="5">
        <v>35797.034848579337</v>
      </c>
      <c r="AB14" s="117" t="s">
        <v>117</v>
      </c>
      <c r="AC14" s="5">
        <v>48429.656421029918</v>
      </c>
      <c r="AD14" s="5">
        <v>61925.867446450982</v>
      </c>
      <c r="AE14" s="5">
        <v>45408.510011342267</v>
      </c>
      <c r="AF14" s="5">
        <v>84554.385306222845</v>
      </c>
      <c r="AG14" s="5">
        <v>38814.238816833305</v>
      </c>
      <c r="AH14" s="117" t="s">
        <v>117</v>
      </c>
      <c r="AI14" s="5">
        <v>72956.013154544067</v>
      </c>
      <c r="AJ14" s="5">
        <v>69279.219567730121</v>
      </c>
      <c r="AK14" s="5">
        <v>41719.694728267932</v>
      </c>
      <c r="AL14" s="5">
        <v>69929.159054765303</v>
      </c>
      <c r="AM14" s="5">
        <v>25248.571496571883</v>
      </c>
    </row>
    <row r="15" spans="2:39" ht="12.75" customHeight="1" x14ac:dyDescent="0.25">
      <c r="B15" s="130"/>
      <c r="C15" s="7" t="s">
        <v>15</v>
      </c>
      <c r="D15" s="3">
        <v>112521.88757161304</v>
      </c>
      <c r="E15" s="5">
        <v>28361.791343202702</v>
      </c>
      <c r="F15" s="5">
        <v>28547.19049452438</v>
      </c>
      <c r="G15" s="5">
        <v>25596.708360645182</v>
      </c>
      <c r="H15" s="5">
        <v>19286.585865304274</v>
      </c>
      <c r="I15" s="5">
        <v>10729.611507936499</v>
      </c>
      <c r="J15" s="117" t="s">
        <v>117</v>
      </c>
      <c r="K15" s="5">
        <v>38947.396098681129</v>
      </c>
      <c r="L15" s="5">
        <v>40956.72187746891</v>
      </c>
      <c r="M15" s="5">
        <v>14769.890079365072</v>
      </c>
      <c r="N15" s="5">
        <v>10536.089833558253</v>
      </c>
      <c r="O15" s="5">
        <v>7311.7896825396783</v>
      </c>
      <c r="P15" s="117" t="s">
        <v>117</v>
      </c>
      <c r="Q15" s="5">
        <v>29336.648807848469</v>
      </c>
      <c r="R15" s="5">
        <v>41713.699623115062</v>
      </c>
      <c r="S15" s="5">
        <v>15647.74533883728</v>
      </c>
      <c r="T15" s="5">
        <v>17903.504119272533</v>
      </c>
      <c r="U15" s="5">
        <v>7920.2896825396783</v>
      </c>
      <c r="V15" s="117" t="s">
        <v>117</v>
      </c>
      <c r="W15" s="5">
        <v>19958.78984225267</v>
      </c>
      <c r="X15" s="5">
        <v>22841.683247239496</v>
      </c>
      <c r="Y15" s="5">
        <v>30040.264991879445</v>
      </c>
      <c r="Z15" s="5">
        <v>29842.004648971586</v>
      </c>
      <c r="AA15" s="5">
        <v>9839.1448412698373</v>
      </c>
      <c r="AB15" s="117" t="s">
        <v>117</v>
      </c>
      <c r="AC15" s="5">
        <v>24819.964215686257</v>
      </c>
      <c r="AD15" s="5">
        <v>24512.229446069894</v>
      </c>
      <c r="AE15" s="5">
        <v>21336.371174001426</v>
      </c>
      <c r="AF15" s="5">
        <v>30850.51122791896</v>
      </c>
      <c r="AG15" s="5">
        <v>11002.811507936502</v>
      </c>
      <c r="AH15" s="117" t="s">
        <v>117</v>
      </c>
      <c r="AI15" s="5">
        <v>35020.716097395874</v>
      </c>
      <c r="AJ15" s="5">
        <v>19322.330948695264</v>
      </c>
      <c r="AK15" s="5">
        <v>27442.66768523871</v>
      </c>
      <c r="AL15" s="5">
        <v>22726.444502281334</v>
      </c>
      <c r="AM15" s="5">
        <v>8009.7283380018616</v>
      </c>
    </row>
    <row r="16" spans="2:39" ht="12.75" customHeight="1" x14ac:dyDescent="0.25">
      <c r="B16" s="130"/>
      <c r="C16" s="7" t="s">
        <v>16</v>
      </c>
      <c r="D16" s="3">
        <v>161320.45442650735</v>
      </c>
      <c r="E16" s="5">
        <v>29877.422977976606</v>
      </c>
      <c r="F16" s="5">
        <v>52178.678981106554</v>
      </c>
      <c r="G16" s="5">
        <v>40938.984281877376</v>
      </c>
      <c r="H16" s="5">
        <v>31638.868185546817</v>
      </c>
      <c r="I16" s="5">
        <v>6686.5</v>
      </c>
      <c r="J16" s="117" t="s">
        <v>117</v>
      </c>
      <c r="K16" s="5">
        <v>68600.692626929289</v>
      </c>
      <c r="L16" s="5">
        <v>53891.684359182225</v>
      </c>
      <c r="M16" s="5">
        <v>23628.588901741525</v>
      </c>
      <c r="N16" s="5">
        <v>8439.155205320998</v>
      </c>
      <c r="O16" s="5">
        <v>6760.3333333333339</v>
      </c>
      <c r="P16" s="117" t="s">
        <v>117</v>
      </c>
      <c r="Q16" s="5">
        <v>42101.314053894159</v>
      </c>
      <c r="R16" s="5">
        <v>62403.575113122097</v>
      </c>
      <c r="S16" s="5">
        <v>32850.163905616209</v>
      </c>
      <c r="T16" s="5">
        <v>15784.687068160596</v>
      </c>
      <c r="U16" s="5">
        <v>8180.7142857142862</v>
      </c>
      <c r="V16" s="117" t="s">
        <v>117</v>
      </c>
      <c r="W16" s="5">
        <v>30711.849542124539</v>
      </c>
      <c r="X16" s="5">
        <v>47062.291743971502</v>
      </c>
      <c r="Y16" s="5">
        <v>34536.444558039126</v>
      </c>
      <c r="Z16" s="5">
        <v>38208.824137927782</v>
      </c>
      <c r="AA16" s="5">
        <v>10801.044444444442</v>
      </c>
      <c r="AB16" s="117" t="s">
        <v>117</v>
      </c>
      <c r="AC16" s="5">
        <v>35816.743056358842</v>
      </c>
      <c r="AD16" s="5">
        <v>44489.803341876534</v>
      </c>
      <c r="AE16" s="5">
        <v>35263.958112759261</v>
      </c>
      <c r="AF16" s="5">
        <v>31045.33843810128</v>
      </c>
      <c r="AG16" s="5">
        <v>14704.611477411472</v>
      </c>
      <c r="AH16" s="117" t="s">
        <v>117</v>
      </c>
      <c r="AI16" s="5">
        <v>42783.421393226636</v>
      </c>
      <c r="AJ16" s="5">
        <v>40609.965585626938</v>
      </c>
      <c r="AK16" s="5">
        <v>37259.522775547448</v>
      </c>
      <c r="AL16" s="5">
        <v>33229.222449884139</v>
      </c>
      <c r="AM16" s="5">
        <v>7438.322222222223</v>
      </c>
    </row>
    <row r="17" spans="2:39" ht="12.75" customHeight="1" x14ac:dyDescent="0.25">
      <c r="B17" s="123" t="s">
        <v>116</v>
      </c>
      <c r="C17" s="7" t="s">
        <v>115</v>
      </c>
      <c r="D17" s="3">
        <v>516433.70254803653</v>
      </c>
      <c r="E17" s="5">
        <v>108786.50244337699</v>
      </c>
      <c r="F17" s="5">
        <v>141524.00119815677</v>
      </c>
      <c r="G17" s="5">
        <v>112952.78410822919</v>
      </c>
      <c r="H17" s="5">
        <v>114081.81742169934</v>
      </c>
      <c r="I17" s="5">
        <v>39088.597376574224</v>
      </c>
      <c r="J17" s="117" t="s">
        <v>117</v>
      </c>
      <c r="K17" s="5">
        <v>173726.25305985718</v>
      </c>
      <c r="L17" s="5">
        <v>180546.29570710502</v>
      </c>
      <c r="M17" s="5">
        <v>70949.927094036</v>
      </c>
      <c r="N17" s="5">
        <v>51405.963543551385</v>
      </c>
      <c r="O17" s="5">
        <v>39805.263143487042</v>
      </c>
      <c r="P17" s="117" t="s">
        <v>117</v>
      </c>
      <c r="Q17" s="5">
        <v>117743.9021205488</v>
      </c>
      <c r="R17" s="5">
        <v>186656.40823663765</v>
      </c>
      <c r="S17" s="5">
        <v>86539.784382292914</v>
      </c>
      <c r="T17" s="5">
        <v>81697.934744435115</v>
      </c>
      <c r="U17" s="5">
        <v>43795.673064121962</v>
      </c>
      <c r="V17" s="117" t="s">
        <v>117</v>
      </c>
      <c r="W17" s="5">
        <v>95683.059459004988</v>
      </c>
      <c r="X17" s="5">
        <v>125504.0806713238</v>
      </c>
      <c r="Y17" s="5">
        <v>106875.24936292635</v>
      </c>
      <c r="Z17" s="5">
        <v>134174.95338935225</v>
      </c>
      <c r="AA17" s="5">
        <v>54196.359665429147</v>
      </c>
      <c r="AB17" s="117" t="s">
        <v>117</v>
      </c>
      <c r="AC17" s="5">
        <v>103372.25235222286</v>
      </c>
      <c r="AD17" s="5">
        <v>123533.83494135721</v>
      </c>
      <c r="AE17" s="5">
        <v>100247.88352887222</v>
      </c>
      <c r="AF17" s="5">
        <v>127509.90105893415</v>
      </c>
      <c r="AG17" s="5">
        <v>61769.830666650152</v>
      </c>
      <c r="AH17" s="117" t="s">
        <v>117</v>
      </c>
      <c r="AI17" s="5">
        <v>143812.34209815806</v>
      </c>
      <c r="AJ17" s="5">
        <v>119487.16542889517</v>
      </c>
      <c r="AK17" s="5">
        <v>100960.32749674632</v>
      </c>
      <c r="AL17" s="5">
        <v>114338.85993630551</v>
      </c>
      <c r="AM17" s="5">
        <v>37835.00758793149</v>
      </c>
    </row>
    <row r="18" spans="2:39" ht="12.75" customHeight="1" x14ac:dyDescent="0.25">
      <c r="B18" s="129" t="s">
        <v>84</v>
      </c>
      <c r="C18" s="7" t="s">
        <v>17</v>
      </c>
      <c r="D18" s="3">
        <v>74806</v>
      </c>
      <c r="E18" s="5">
        <v>16764.722222222223</v>
      </c>
      <c r="F18" s="5">
        <v>21094.71269841271</v>
      </c>
      <c r="G18" s="5">
        <v>10456.842063492066</v>
      </c>
      <c r="H18" s="5">
        <v>20346.94761904762</v>
      </c>
      <c r="I18" s="5">
        <v>6142.7753968253965</v>
      </c>
      <c r="J18" s="117" t="s">
        <v>117</v>
      </c>
      <c r="K18" s="5">
        <v>26750.638095238101</v>
      </c>
      <c r="L18" s="5">
        <v>23159.917460317469</v>
      </c>
      <c r="M18" s="5">
        <v>12001.923809523812</v>
      </c>
      <c r="N18" s="5">
        <v>8296.5809523809512</v>
      </c>
      <c r="O18" s="5">
        <v>4596.9396825396825</v>
      </c>
      <c r="P18" s="117" t="s">
        <v>117</v>
      </c>
      <c r="Q18" s="5">
        <v>21288.307142857142</v>
      </c>
      <c r="R18" s="5">
        <v>23484.462698412706</v>
      </c>
      <c r="S18" s="5">
        <v>13044.311111111116</v>
      </c>
      <c r="T18" s="5">
        <v>12106.991269841274</v>
      </c>
      <c r="U18" s="5">
        <v>4881.9277777777779</v>
      </c>
      <c r="V18" s="117" t="s">
        <v>117</v>
      </c>
      <c r="W18" s="5">
        <v>17563.741269841263</v>
      </c>
      <c r="X18" s="5">
        <v>15434.342063492071</v>
      </c>
      <c r="Y18" s="5">
        <v>14029.505555555559</v>
      </c>
      <c r="Z18" s="5">
        <v>20986.030952380956</v>
      </c>
      <c r="AA18" s="5">
        <v>6792.3801587301577</v>
      </c>
      <c r="AB18" s="117" t="s">
        <v>117</v>
      </c>
      <c r="AC18" s="5">
        <v>16057.149206349206</v>
      </c>
      <c r="AD18" s="5">
        <v>17985.069841269851</v>
      </c>
      <c r="AE18" s="5">
        <v>13523.686507936512</v>
      </c>
      <c r="AF18" s="5">
        <v>18621.686507936509</v>
      </c>
      <c r="AG18" s="5">
        <v>8618.4079365079342</v>
      </c>
      <c r="AH18" s="117" t="s">
        <v>117</v>
      </c>
      <c r="AI18" s="5">
        <v>23384.071428571431</v>
      </c>
      <c r="AJ18" s="5">
        <v>16640.116666666669</v>
      </c>
      <c r="AK18" s="5">
        <v>13817.344444444441</v>
      </c>
      <c r="AL18" s="5">
        <v>16573.289682539689</v>
      </c>
      <c r="AM18" s="5">
        <v>4391.1777777777788</v>
      </c>
    </row>
    <row r="19" spans="2:39" ht="12.75" customHeight="1" x14ac:dyDescent="0.25">
      <c r="B19" s="130"/>
      <c r="C19" s="7" t="s">
        <v>18</v>
      </c>
      <c r="D19" s="3">
        <v>172598</v>
      </c>
      <c r="E19" s="5">
        <v>23783.715587190585</v>
      </c>
      <c r="F19" s="5">
        <v>53087.241874791885</v>
      </c>
      <c r="G19" s="5">
        <v>34332.427095127096</v>
      </c>
      <c r="H19" s="5">
        <v>46817.567279942268</v>
      </c>
      <c r="I19" s="5">
        <v>14577.048162948166</v>
      </c>
      <c r="J19" s="117" t="s">
        <v>117</v>
      </c>
      <c r="K19" s="5">
        <v>56471.755050505046</v>
      </c>
      <c r="L19" s="5">
        <v>50637.606271506273</v>
      </c>
      <c r="M19" s="5">
        <v>26154.622588522583</v>
      </c>
      <c r="N19" s="5">
        <v>24114.528280053277</v>
      </c>
      <c r="O19" s="5">
        <v>15219.487809412811</v>
      </c>
      <c r="P19" s="117" t="s">
        <v>117</v>
      </c>
      <c r="Q19" s="5">
        <v>39197.161069486057</v>
      </c>
      <c r="R19" s="5">
        <v>56485.013994338973</v>
      </c>
      <c r="S19" s="5">
        <v>31081.998920523911</v>
      </c>
      <c r="T19" s="5">
        <v>30408.577095127097</v>
      </c>
      <c r="U19" s="5">
        <v>15425.248920523922</v>
      </c>
      <c r="V19" s="117" t="s">
        <v>117</v>
      </c>
      <c r="W19" s="5">
        <v>23510.649567099565</v>
      </c>
      <c r="X19" s="5">
        <v>42276.551800976798</v>
      </c>
      <c r="Y19" s="5">
        <v>31122.213414363414</v>
      </c>
      <c r="Z19" s="5">
        <v>56010.65296370296</v>
      </c>
      <c r="AA19" s="5">
        <v>19677.93225385726</v>
      </c>
      <c r="AB19" s="117" t="s">
        <v>117</v>
      </c>
      <c r="AC19" s="5">
        <v>23770.51825396825</v>
      </c>
      <c r="AD19" s="5">
        <v>41302.01901154402</v>
      </c>
      <c r="AE19" s="5">
        <v>32115.16908646909</v>
      </c>
      <c r="AF19" s="5">
        <v>53481.632822732827</v>
      </c>
      <c r="AG19" s="5">
        <v>21928.660825285828</v>
      </c>
      <c r="AH19" s="117" t="s">
        <v>117</v>
      </c>
      <c r="AI19" s="5">
        <v>43862.125899100909</v>
      </c>
      <c r="AJ19" s="5">
        <v>39756.361863136844</v>
      </c>
      <c r="AK19" s="5">
        <v>33901.206099456103</v>
      </c>
      <c r="AL19" s="5">
        <v>39628.026265401269</v>
      </c>
      <c r="AM19" s="5">
        <v>15450.279872904879</v>
      </c>
    </row>
    <row r="20" spans="2:39" ht="12.75" customHeight="1" x14ac:dyDescent="0.25">
      <c r="B20" s="131"/>
      <c r="C20" s="7" t="s">
        <v>19</v>
      </c>
      <c r="D20" s="3">
        <v>305570.99999999983</v>
      </c>
      <c r="E20" s="5">
        <v>73232.639633964194</v>
      </c>
      <c r="F20" s="5">
        <v>73110.795481066874</v>
      </c>
      <c r="G20" s="5">
        <v>74919.447535883388</v>
      </c>
      <c r="H20" s="5">
        <v>61826.317952309095</v>
      </c>
      <c r="I20" s="5">
        <v>22481.799396776245</v>
      </c>
      <c r="J20" s="117" t="s">
        <v>117</v>
      </c>
      <c r="K20" s="5">
        <v>99379.877588106698</v>
      </c>
      <c r="L20" s="5">
        <v>117358.23495002589</v>
      </c>
      <c r="M20" s="5">
        <v>37482.764395623279</v>
      </c>
      <c r="N20" s="5">
        <v>29273.672945844992</v>
      </c>
      <c r="O20" s="5">
        <v>22076.450120399029</v>
      </c>
      <c r="P20" s="117" t="s">
        <v>117</v>
      </c>
      <c r="Q20" s="5">
        <v>68318.271637143334</v>
      </c>
      <c r="R20" s="5">
        <v>117230.19325103861</v>
      </c>
      <c r="S20" s="5">
        <v>45949.789262938612</v>
      </c>
      <c r="T20" s="5">
        <v>48742.385014194588</v>
      </c>
      <c r="U20" s="5">
        <v>25330.360834684743</v>
      </c>
      <c r="V20" s="117" t="s">
        <v>117</v>
      </c>
      <c r="W20" s="5">
        <v>57970.773383968939</v>
      </c>
      <c r="X20" s="5">
        <v>75802.083098867006</v>
      </c>
      <c r="Y20" s="5">
        <v>68379.61351266547</v>
      </c>
      <c r="Z20" s="5">
        <v>73451.618282792188</v>
      </c>
      <c r="AA20" s="5">
        <v>29966.911721706208</v>
      </c>
      <c r="AB20" s="117" t="s">
        <v>117</v>
      </c>
      <c r="AC20" s="5">
        <v>69238.69623275756</v>
      </c>
      <c r="AD20" s="5">
        <v>71640.811381583597</v>
      </c>
      <c r="AE20" s="5">
        <v>56369.983703697333</v>
      </c>
      <c r="AF20" s="5">
        <v>74346.915641573753</v>
      </c>
      <c r="AG20" s="5">
        <v>33974.593040387517</v>
      </c>
      <c r="AH20" s="117" t="s">
        <v>117</v>
      </c>
      <c r="AI20" s="5">
        <v>83513.953317494248</v>
      </c>
      <c r="AJ20" s="5">
        <v>72815.037572248853</v>
      </c>
      <c r="AK20" s="5">
        <v>58703.334645153533</v>
      </c>
      <c r="AL20" s="5">
        <v>69683.51005898985</v>
      </c>
      <c r="AM20" s="5">
        <v>20855.164406113312</v>
      </c>
    </row>
    <row r="21" spans="2:39" ht="12.75" customHeight="1" x14ac:dyDescent="0.25">
      <c r="B21" s="129" t="s">
        <v>83</v>
      </c>
      <c r="C21" s="7" t="s">
        <v>20</v>
      </c>
      <c r="D21" s="3">
        <v>60310</v>
      </c>
      <c r="E21" s="5">
        <v>13173.931746031747</v>
      </c>
      <c r="F21" s="5">
        <v>20080.488888888889</v>
      </c>
      <c r="G21" s="5">
        <v>10139.815873015874</v>
      </c>
      <c r="H21" s="5">
        <v>12081.002380952379</v>
      </c>
      <c r="I21" s="5">
        <v>4834.76111111111</v>
      </c>
      <c r="J21" s="117" t="s">
        <v>117</v>
      </c>
      <c r="K21" s="5">
        <v>25838.142857142855</v>
      </c>
      <c r="L21" s="5">
        <v>16762.000793650794</v>
      </c>
      <c r="M21" s="5">
        <v>7705.1452380952369</v>
      </c>
      <c r="N21" s="5">
        <v>4848.7499999999991</v>
      </c>
      <c r="O21" s="5">
        <v>5155.9611111111099</v>
      </c>
      <c r="P21" s="117" t="s">
        <v>117</v>
      </c>
      <c r="Q21" s="5">
        <v>19082.288095238091</v>
      </c>
      <c r="R21" s="5">
        <v>19023.488888888885</v>
      </c>
      <c r="S21" s="5">
        <v>8978.2730158730174</v>
      </c>
      <c r="T21" s="5">
        <v>8091.155555555556</v>
      </c>
      <c r="U21" s="5">
        <v>5134.7944444444438</v>
      </c>
      <c r="V21" s="117" t="s">
        <v>117</v>
      </c>
      <c r="W21" s="5">
        <v>11710.960317460318</v>
      </c>
      <c r="X21" s="5">
        <v>18642.349206349201</v>
      </c>
      <c r="Y21" s="5">
        <v>10674.150793650795</v>
      </c>
      <c r="Z21" s="5">
        <v>13345.061904761902</v>
      </c>
      <c r="AA21" s="5">
        <v>5937.4777777777763</v>
      </c>
      <c r="AB21" s="117" t="s">
        <v>117</v>
      </c>
      <c r="AC21" s="5">
        <v>11132.563492063491</v>
      </c>
      <c r="AD21" s="5">
        <v>18444.376984126979</v>
      </c>
      <c r="AE21" s="5">
        <v>10214.819841269844</v>
      </c>
      <c r="AF21" s="5">
        <v>12948.134126984123</v>
      </c>
      <c r="AG21" s="5">
        <v>7570.105555555554</v>
      </c>
      <c r="AH21" s="117" t="s">
        <v>117</v>
      </c>
      <c r="AI21" s="5">
        <v>17827.021428571432</v>
      </c>
      <c r="AJ21" s="5">
        <v>12065.695238095235</v>
      </c>
      <c r="AK21" s="5">
        <v>11990.699206349202</v>
      </c>
      <c r="AL21" s="5">
        <v>13332.423015873013</v>
      </c>
      <c r="AM21" s="5">
        <v>5094.1611111111097</v>
      </c>
    </row>
    <row r="22" spans="2:39" ht="12.75" customHeight="1" x14ac:dyDescent="0.25">
      <c r="B22" s="130"/>
      <c r="C22" s="7" t="s">
        <v>21</v>
      </c>
      <c r="D22" s="3">
        <v>309550.99999999983</v>
      </c>
      <c r="E22" s="5">
        <v>71258.680293304846</v>
      </c>
      <c r="F22" s="5">
        <v>80903.593741140139</v>
      </c>
      <c r="G22" s="5">
        <v>76261.256052366924</v>
      </c>
      <c r="H22" s="5">
        <v>59046.709618975743</v>
      </c>
      <c r="I22" s="5">
        <v>22080.760294212141</v>
      </c>
      <c r="J22" s="117" t="s">
        <v>117</v>
      </c>
      <c r="K22" s="5">
        <v>103283.06647699559</v>
      </c>
      <c r="L22" s="5">
        <v>120031.51632975724</v>
      </c>
      <c r="M22" s="5">
        <v>39052.131825415709</v>
      </c>
      <c r="N22" s="5">
        <v>25067.341016663067</v>
      </c>
      <c r="O22" s="5">
        <v>22116.944351168258</v>
      </c>
      <c r="P22" s="117" t="s">
        <v>117</v>
      </c>
      <c r="Q22" s="5">
        <v>72538.426429573112</v>
      </c>
      <c r="R22" s="5">
        <v>116899.61132185668</v>
      </c>
      <c r="S22" s="5">
        <v>50131.575954025306</v>
      </c>
      <c r="T22" s="5">
        <v>44851.102657662239</v>
      </c>
      <c r="U22" s="5">
        <v>25130.283636882545</v>
      </c>
      <c r="V22" s="117" t="s">
        <v>117</v>
      </c>
      <c r="W22" s="5">
        <v>59197.01743158797</v>
      </c>
      <c r="X22" s="5">
        <v>80786.219026827966</v>
      </c>
      <c r="Y22" s="5">
        <v>69539.457590809543</v>
      </c>
      <c r="Z22" s="5">
        <v>70331.983331632218</v>
      </c>
      <c r="AA22" s="5">
        <v>29696.322619142105</v>
      </c>
      <c r="AB22" s="117" t="s">
        <v>117</v>
      </c>
      <c r="AC22" s="5">
        <v>70111.759724821051</v>
      </c>
      <c r="AD22" s="5">
        <v>77010.301857774088</v>
      </c>
      <c r="AE22" s="5">
        <v>56726.777934466576</v>
      </c>
      <c r="AF22" s="5">
        <v>71700.085116543196</v>
      </c>
      <c r="AG22" s="5">
        <v>34002.075366394842</v>
      </c>
      <c r="AH22" s="117" t="s">
        <v>117</v>
      </c>
      <c r="AI22" s="5">
        <v>85368.664245455177</v>
      </c>
      <c r="AJ22" s="5">
        <v>71191.594745631024</v>
      </c>
      <c r="AK22" s="5">
        <v>64414.426098144992</v>
      </c>
      <c r="AL22" s="5">
        <v>67527.670559600316</v>
      </c>
      <c r="AM22" s="5">
        <v>21048.644351168259</v>
      </c>
    </row>
    <row r="23" spans="2:39" ht="12.75" customHeight="1" x14ac:dyDescent="0.25">
      <c r="B23" s="130"/>
      <c r="C23" s="7" t="s">
        <v>22</v>
      </c>
      <c r="D23" s="3">
        <v>59433.000000000015</v>
      </c>
      <c r="E23" s="5">
        <v>11759.502380952383</v>
      </c>
      <c r="F23" s="5">
        <v>16677.180952380961</v>
      </c>
      <c r="G23" s="5">
        <v>9913.0642857142884</v>
      </c>
      <c r="H23" s="5">
        <v>15881.466666666667</v>
      </c>
      <c r="I23" s="5">
        <v>5201.7857142857156</v>
      </c>
      <c r="J23" s="117" t="s">
        <v>117</v>
      </c>
      <c r="K23" s="5">
        <v>22364.111904761907</v>
      </c>
      <c r="L23" s="5">
        <v>13923.719047619052</v>
      </c>
      <c r="M23" s="5">
        <v>8951.080952380953</v>
      </c>
      <c r="N23" s="5">
        <v>9922.7380952380954</v>
      </c>
      <c r="O23" s="5">
        <v>4271.3500000000004</v>
      </c>
      <c r="P23" s="117" t="s">
        <v>117</v>
      </c>
      <c r="Q23" s="5">
        <v>14430.909523809525</v>
      </c>
      <c r="R23" s="5">
        <v>19977.666666666675</v>
      </c>
      <c r="S23" s="5">
        <v>9056.3880952380969</v>
      </c>
      <c r="T23" s="5">
        <v>11718.976190476189</v>
      </c>
      <c r="U23" s="5">
        <v>4249.0595238095248</v>
      </c>
      <c r="V23" s="117" t="s">
        <v>117</v>
      </c>
      <c r="W23" s="5">
        <v>11355.688095238096</v>
      </c>
      <c r="X23" s="5">
        <v>13239.130952380958</v>
      </c>
      <c r="Y23" s="5">
        <v>10163.647619047622</v>
      </c>
      <c r="Z23" s="5">
        <v>18174.176190476184</v>
      </c>
      <c r="AA23" s="5">
        <v>6500.3571428571422</v>
      </c>
      <c r="AB23" s="117" t="s">
        <v>117</v>
      </c>
      <c r="AC23" s="5">
        <v>11727.076190476191</v>
      </c>
      <c r="AD23" s="5">
        <v>13459.147619047624</v>
      </c>
      <c r="AE23" s="5">
        <v>11649.30952380953</v>
      </c>
      <c r="AF23" s="5">
        <v>15376.409523809525</v>
      </c>
      <c r="AG23" s="5">
        <v>7221.0571428571411</v>
      </c>
      <c r="AH23" s="117" t="s">
        <v>117</v>
      </c>
      <c r="AI23" s="5">
        <v>17184.019047619051</v>
      </c>
      <c r="AJ23" s="5">
        <v>14995.664285714291</v>
      </c>
      <c r="AK23" s="5">
        <v>9190.3571428571413</v>
      </c>
      <c r="AL23" s="5">
        <v>14421.54285714286</v>
      </c>
      <c r="AM23" s="5">
        <v>3641.416666666667</v>
      </c>
    </row>
    <row r="24" spans="2:39" ht="12.75" customHeight="1" x14ac:dyDescent="0.25">
      <c r="B24" s="131"/>
      <c r="C24" s="7" t="s">
        <v>23</v>
      </c>
      <c r="D24" s="3">
        <v>123681</v>
      </c>
      <c r="E24" s="5">
        <v>17588.963023088021</v>
      </c>
      <c r="F24" s="5">
        <v>29631.486471861474</v>
      </c>
      <c r="G24" s="5">
        <v>23394.580483405476</v>
      </c>
      <c r="H24" s="5">
        <v>41981.654184704188</v>
      </c>
      <c r="I24" s="5">
        <v>11084.315836940841</v>
      </c>
      <c r="J24" s="65" t="s">
        <v>117</v>
      </c>
      <c r="K24" s="5">
        <v>31116.949494949491</v>
      </c>
      <c r="L24" s="5">
        <v>40438.522510822499</v>
      </c>
      <c r="M24" s="5">
        <v>19930.952777777777</v>
      </c>
      <c r="N24" s="5">
        <v>21845.953066378068</v>
      </c>
      <c r="O24" s="5">
        <v>10348.622150072153</v>
      </c>
      <c r="P24" s="65" t="s">
        <v>117</v>
      </c>
      <c r="Q24" s="5">
        <v>22752.115800865802</v>
      </c>
      <c r="R24" s="5">
        <v>41298.903066378043</v>
      </c>
      <c r="S24" s="5">
        <v>21909.862229437225</v>
      </c>
      <c r="T24" s="5">
        <v>26596.718975468979</v>
      </c>
      <c r="U24" s="5">
        <v>11123.39992784993</v>
      </c>
      <c r="V24" s="65" t="s">
        <v>117</v>
      </c>
      <c r="W24" s="5">
        <v>16781.498376623374</v>
      </c>
      <c r="X24" s="5">
        <v>20845.277777777766</v>
      </c>
      <c r="Y24" s="5">
        <v>23154.076479076473</v>
      </c>
      <c r="Z24" s="5">
        <v>48597.080772005764</v>
      </c>
      <c r="AA24" s="5">
        <v>14303.066594516597</v>
      </c>
      <c r="AB24" s="65" t="s">
        <v>117</v>
      </c>
      <c r="AC24" s="5">
        <v>16094.964285714284</v>
      </c>
      <c r="AD24" s="5">
        <v>22014.07377344877</v>
      </c>
      <c r="AE24" s="5">
        <v>23417.931998556996</v>
      </c>
      <c r="AF24" s="5">
        <v>46425.606204906202</v>
      </c>
      <c r="AG24" s="5">
        <v>15728.423737373738</v>
      </c>
      <c r="AH24" s="65" t="s">
        <v>117</v>
      </c>
      <c r="AI24" s="5">
        <v>30380.445923520918</v>
      </c>
      <c r="AJ24" s="5">
        <v>30958.561832611835</v>
      </c>
      <c r="AK24" s="5">
        <v>20826.402741702739</v>
      </c>
      <c r="AL24" s="5">
        <v>30603.18957431458</v>
      </c>
      <c r="AM24" s="5">
        <v>10912.39992784993</v>
      </c>
    </row>
    <row r="25" spans="2:39" ht="12.75" customHeight="1" x14ac:dyDescent="0.25"/>
    <row r="26" spans="2:39" ht="12.75" customHeight="1" x14ac:dyDescent="0.25"/>
    <row r="27" spans="2:39" ht="12.75" customHeight="1" x14ac:dyDescent="0.25"/>
    <row r="28" spans="2:39" ht="12.75" customHeight="1" x14ac:dyDescent="0.25">
      <c r="B28" s="140" t="s">
        <v>99</v>
      </c>
      <c r="C28" s="159"/>
      <c r="D28" s="161" t="s">
        <v>80</v>
      </c>
      <c r="E28" s="162"/>
      <c r="F28" s="162"/>
      <c r="G28" s="162"/>
      <c r="H28" s="162"/>
      <c r="I28" s="163"/>
      <c r="K28" s="164" t="s">
        <v>160</v>
      </c>
      <c r="L28" s="164"/>
      <c r="M28" s="164"/>
      <c r="N28" s="164"/>
      <c r="O28" s="164"/>
      <c r="Q28" s="164" t="s">
        <v>116</v>
      </c>
      <c r="R28" s="164"/>
      <c r="S28" s="164"/>
      <c r="T28" s="164"/>
      <c r="U28" s="164"/>
      <c r="W28" s="164" t="s">
        <v>161</v>
      </c>
      <c r="X28" s="164"/>
      <c r="Y28" s="164"/>
      <c r="Z28" s="164"/>
      <c r="AA28" s="164"/>
      <c r="AC28" s="164" t="s">
        <v>195</v>
      </c>
      <c r="AD28" s="164"/>
      <c r="AE28" s="164"/>
      <c r="AF28" s="164"/>
      <c r="AG28" s="164"/>
      <c r="AI28" s="164" t="s">
        <v>81</v>
      </c>
      <c r="AJ28" s="164"/>
      <c r="AK28" s="164"/>
      <c r="AL28" s="164"/>
      <c r="AM28" s="164"/>
    </row>
    <row r="29" spans="2:39" ht="44.1" customHeight="1" x14ac:dyDescent="0.25">
      <c r="B29" s="142"/>
      <c r="C29" s="160"/>
      <c r="D29" s="118" t="s">
        <v>25</v>
      </c>
      <c r="E29" s="118" t="s">
        <v>121</v>
      </c>
      <c r="F29" s="118" t="s">
        <v>60</v>
      </c>
      <c r="G29" s="118" t="s">
        <v>61</v>
      </c>
      <c r="H29" s="118" t="s">
        <v>62</v>
      </c>
      <c r="I29" s="118" t="s">
        <v>24</v>
      </c>
      <c r="K29" s="118" t="s">
        <v>121</v>
      </c>
      <c r="L29" s="118" t="s">
        <v>60</v>
      </c>
      <c r="M29" s="118" t="s">
        <v>61</v>
      </c>
      <c r="N29" s="118" t="s">
        <v>62</v>
      </c>
      <c r="O29" s="118" t="s">
        <v>24</v>
      </c>
      <c r="Q29" s="118" t="s">
        <v>121</v>
      </c>
      <c r="R29" s="118" t="s">
        <v>60</v>
      </c>
      <c r="S29" s="118" t="s">
        <v>61</v>
      </c>
      <c r="T29" s="118" t="s">
        <v>62</v>
      </c>
      <c r="U29" s="118" t="s">
        <v>24</v>
      </c>
      <c r="W29" s="118" t="s">
        <v>121</v>
      </c>
      <c r="X29" s="118" t="s">
        <v>60</v>
      </c>
      <c r="Y29" s="118" t="s">
        <v>61</v>
      </c>
      <c r="Z29" s="118" t="s">
        <v>62</v>
      </c>
      <c r="AA29" s="118" t="s">
        <v>24</v>
      </c>
      <c r="AC29" s="118" t="s">
        <v>121</v>
      </c>
      <c r="AD29" s="118" t="s">
        <v>60</v>
      </c>
      <c r="AE29" s="118" t="s">
        <v>61</v>
      </c>
      <c r="AF29" s="118" t="s">
        <v>62</v>
      </c>
      <c r="AG29" s="118" t="s">
        <v>24</v>
      </c>
      <c r="AI29" s="118" t="s">
        <v>121</v>
      </c>
      <c r="AJ29" s="118" t="s">
        <v>60</v>
      </c>
      <c r="AK29" s="118" t="s">
        <v>61</v>
      </c>
      <c r="AL29" s="118" t="s">
        <v>62</v>
      </c>
      <c r="AM29" s="118" t="s">
        <v>24</v>
      </c>
    </row>
    <row r="30" spans="2:39" ht="12.75" customHeight="1" x14ac:dyDescent="0.25">
      <c r="B30" s="129" t="s">
        <v>80</v>
      </c>
      <c r="C30" s="6" t="s">
        <v>25</v>
      </c>
      <c r="D30" s="17">
        <f t="shared" ref="D30:I39" si="0">D7/D$7*100</f>
        <v>100</v>
      </c>
      <c r="E30" s="17">
        <f t="shared" si="0"/>
        <v>100</v>
      </c>
      <c r="F30" s="17">
        <f t="shared" si="0"/>
        <v>100</v>
      </c>
      <c r="G30" s="17">
        <f t="shared" si="0"/>
        <v>100</v>
      </c>
      <c r="H30" s="17">
        <f t="shared" si="0"/>
        <v>100</v>
      </c>
      <c r="I30" s="17">
        <f t="shared" si="0"/>
        <v>100</v>
      </c>
      <c r="J30" s="65"/>
      <c r="K30" s="17">
        <f t="shared" ref="K30:O32" si="1">K7/K$7*100</f>
        <v>100</v>
      </c>
      <c r="L30" s="17">
        <f t="shared" si="1"/>
        <v>100</v>
      </c>
      <c r="M30" s="17">
        <f t="shared" si="1"/>
        <v>100</v>
      </c>
      <c r="N30" s="17">
        <f t="shared" si="1"/>
        <v>100</v>
      </c>
      <c r="O30" s="17">
        <f t="shared" si="1"/>
        <v>100</v>
      </c>
      <c r="P30" s="65"/>
      <c r="Q30" s="17">
        <f t="shared" ref="Q30:U39" si="2">Q7/Q$7*100</f>
        <v>100</v>
      </c>
      <c r="R30" s="17">
        <f t="shared" si="2"/>
        <v>100</v>
      </c>
      <c r="S30" s="17">
        <f t="shared" si="2"/>
        <v>100</v>
      </c>
      <c r="T30" s="17">
        <f t="shared" si="2"/>
        <v>100</v>
      </c>
      <c r="U30" s="17">
        <f t="shared" si="2"/>
        <v>100</v>
      </c>
      <c r="W30" s="17">
        <f t="shared" ref="W30:AA39" si="3">W7/W$7*100</f>
        <v>100</v>
      </c>
      <c r="X30" s="17">
        <f t="shared" si="3"/>
        <v>100</v>
      </c>
      <c r="Y30" s="17">
        <f t="shared" si="3"/>
        <v>100</v>
      </c>
      <c r="Z30" s="17">
        <f t="shared" si="3"/>
        <v>100</v>
      </c>
      <c r="AA30" s="17">
        <f t="shared" si="3"/>
        <v>100</v>
      </c>
      <c r="AC30" s="17">
        <f t="shared" ref="AC30:AG39" si="4">AC7/AC$7*100</f>
        <v>100</v>
      </c>
      <c r="AD30" s="17">
        <f t="shared" si="4"/>
        <v>100</v>
      </c>
      <c r="AE30" s="17">
        <f t="shared" si="4"/>
        <v>100</v>
      </c>
      <c r="AF30" s="17">
        <f t="shared" si="4"/>
        <v>100</v>
      </c>
      <c r="AG30" s="17">
        <f t="shared" si="4"/>
        <v>100</v>
      </c>
      <c r="AI30" s="17">
        <f t="shared" ref="AI30:AM39" si="5">AI7/AI$7*100</f>
        <v>100</v>
      </c>
      <c r="AJ30" s="17">
        <f t="shared" si="5"/>
        <v>100</v>
      </c>
      <c r="AK30" s="17">
        <f t="shared" si="5"/>
        <v>100</v>
      </c>
      <c r="AL30" s="17">
        <f t="shared" si="5"/>
        <v>100</v>
      </c>
      <c r="AM30" s="17">
        <f t="shared" si="5"/>
        <v>100</v>
      </c>
    </row>
    <row r="31" spans="2:39" ht="12.75" customHeight="1" x14ac:dyDescent="0.25">
      <c r="B31" s="130"/>
      <c r="C31" s="7" t="s">
        <v>8</v>
      </c>
      <c r="D31" s="17">
        <f t="shared" si="0"/>
        <v>49.116506171165057</v>
      </c>
      <c r="E31" s="18">
        <f t="shared" si="0"/>
        <v>35.696775851177485</v>
      </c>
      <c r="F31" s="18">
        <f t="shared" si="0"/>
        <v>44.571733435741017</v>
      </c>
      <c r="G31" s="18">
        <f t="shared" si="0"/>
        <v>59.871949651038832</v>
      </c>
      <c r="H31" s="18">
        <f t="shared" si="0"/>
        <v>54.313754478935991</v>
      </c>
      <c r="I31" s="18">
        <f t="shared" si="0"/>
        <v>54.634949897445409</v>
      </c>
      <c r="J31" s="117"/>
      <c r="K31" s="18">
        <f t="shared" si="1"/>
        <v>48.750034596178651</v>
      </c>
      <c r="L31" s="18">
        <f t="shared" si="1"/>
        <v>45.467783155139571</v>
      </c>
      <c r="M31" s="18">
        <f t="shared" si="1"/>
        <v>53.003009045070293</v>
      </c>
      <c r="N31" s="18">
        <f t="shared" si="1"/>
        <v>59.53013404562838</v>
      </c>
      <c r="O31" s="18">
        <f t="shared" si="1"/>
        <v>45.012185398728136</v>
      </c>
      <c r="P31" s="117"/>
      <c r="Q31" s="18">
        <f t="shared" si="2"/>
        <v>45.121193426235656</v>
      </c>
      <c r="R31" s="18">
        <f t="shared" si="2"/>
        <v>51.530225323241496</v>
      </c>
      <c r="S31" s="18">
        <f t="shared" si="2"/>
        <v>44.979229780414855</v>
      </c>
      <c r="T31" s="18">
        <f t="shared" si="2"/>
        <v>54.810424370048175</v>
      </c>
      <c r="U31" s="18">
        <f t="shared" si="2"/>
        <v>46.743043335027188</v>
      </c>
      <c r="V31" s="87"/>
      <c r="W31" s="18">
        <f t="shared" si="3"/>
        <v>42.430016342188402</v>
      </c>
      <c r="X31" s="18">
        <f t="shared" si="3"/>
        <v>47.176390706855479</v>
      </c>
      <c r="Y31" s="18">
        <f t="shared" si="3"/>
        <v>49.538142758761133</v>
      </c>
      <c r="Z31" s="18">
        <f t="shared" si="3"/>
        <v>55.022898078053927</v>
      </c>
      <c r="AA31" s="18">
        <f t="shared" si="3"/>
        <v>48.847525478126869</v>
      </c>
      <c r="AB31" s="87"/>
      <c r="AC31" s="18">
        <f t="shared" si="4"/>
        <v>43.905424013994754</v>
      </c>
      <c r="AD31" s="18">
        <f t="shared" si="4"/>
        <v>45.041211653645007</v>
      </c>
      <c r="AE31" s="18">
        <f t="shared" si="4"/>
        <v>52.096854117038795</v>
      </c>
      <c r="AF31" s="18">
        <f t="shared" si="4"/>
        <v>55.285999718242572</v>
      </c>
      <c r="AG31" s="18">
        <f t="shared" si="4"/>
        <v>47.479504340492298</v>
      </c>
      <c r="AH31" s="87"/>
      <c r="AI31" s="18">
        <f t="shared" si="5"/>
        <v>51.067525634847286</v>
      </c>
      <c r="AJ31" s="18">
        <f t="shared" si="5"/>
        <v>42.031428016509167</v>
      </c>
      <c r="AK31" s="18">
        <f t="shared" si="5"/>
        <v>52.661415402117484</v>
      </c>
      <c r="AL31" s="18">
        <f t="shared" si="5"/>
        <v>51.875902333259127</v>
      </c>
      <c r="AM31" s="18">
        <f t="shared" si="5"/>
        <v>46.578597079371981</v>
      </c>
    </row>
    <row r="32" spans="2:39" ht="12.75" customHeight="1" x14ac:dyDescent="0.25">
      <c r="B32" s="131"/>
      <c r="C32" s="7" t="s">
        <v>9</v>
      </c>
      <c r="D32" s="17">
        <f t="shared" si="0"/>
        <v>50.883493828834936</v>
      </c>
      <c r="E32" s="18">
        <f t="shared" si="0"/>
        <v>64.303224148822508</v>
      </c>
      <c r="F32" s="18">
        <f t="shared" si="0"/>
        <v>55.428266564258962</v>
      </c>
      <c r="G32" s="18">
        <f t="shared" si="0"/>
        <v>40.12805034896116</v>
      </c>
      <c r="H32" s="18">
        <f t="shared" si="0"/>
        <v>45.686245521064009</v>
      </c>
      <c r="I32" s="18">
        <f t="shared" si="0"/>
        <v>45.365050102554591</v>
      </c>
      <c r="J32" s="117"/>
      <c r="K32" s="18">
        <f t="shared" si="1"/>
        <v>51.249965403821342</v>
      </c>
      <c r="L32" s="18">
        <f t="shared" si="1"/>
        <v>54.532216844860429</v>
      </c>
      <c r="M32" s="18">
        <f t="shared" si="1"/>
        <v>46.996990954929714</v>
      </c>
      <c r="N32" s="18">
        <f t="shared" si="1"/>
        <v>40.46986595437162</v>
      </c>
      <c r="O32" s="18">
        <f t="shared" si="1"/>
        <v>54.987814601271843</v>
      </c>
      <c r="P32" s="117"/>
      <c r="Q32" s="18">
        <f t="shared" si="2"/>
        <v>54.878806573764336</v>
      </c>
      <c r="R32" s="18">
        <f t="shared" si="2"/>
        <v>48.469774676758504</v>
      </c>
      <c r="S32" s="18">
        <f t="shared" si="2"/>
        <v>55.020770219585145</v>
      </c>
      <c r="T32" s="18">
        <f t="shared" si="2"/>
        <v>45.189575629951818</v>
      </c>
      <c r="U32" s="18">
        <f t="shared" si="2"/>
        <v>53.256956664972812</v>
      </c>
      <c r="V32" s="87"/>
      <c r="W32" s="18">
        <f t="shared" si="3"/>
        <v>57.569983657811598</v>
      </c>
      <c r="X32" s="18">
        <f t="shared" si="3"/>
        <v>52.823609293144521</v>
      </c>
      <c r="Y32" s="18">
        <f t="shared" si="3"/>
        <v>50.461857241238874</v>
      </c>
      <c r="Z32" s="18">
        <f t="shared" si="3"/>
        <v>44.977101921946073</v>
      </c>
      <c r="AA32" s="18">
        <f t="shared" si="3"/>
        <v>51.152474521873138</v>
      </c>
      <c r="AB32" s="87"/>
      <c r="AC32" s="18">
        <f t="shared" si="4"/>
        <v>56.09457598600526</v>
      </c>
      <c r="AD32" s="18">
        <f t="shared" si="4"/>
        <v>54.958788346354993</v>
      </c>
      <c r="AE32" s="18">
        <f t="shared" si="4"/>
        <v>47.903145882961219</v>
      </c>
      <c r="AF32" s="18">
        <f t="shared" si="4"/>
        <v>44.714000281757414</v>
      </c>
      <c r="AG32" s="18">
        <f t="shared" si="4"/>
        <v>52.520495659507716</v>
      </c>
      <c r="AH32" s="87"/>
      <c r="AI32" s="18">
        <f t="shared" si="5"/>
        <v>48.932474365152707</v>
      </c>
      <c r="AJ32" s="18">
        <f t="shared" si="5"/>
        <v>57.968571983490833</v>
      </c>
      <c r="AK32" s="18">
        <f t="shared" si="5"/>
        <v>47.338584597882523</v>
      </c>
      <c r="AL32" s="18">
        <f t="shared" si="5"/>
        <v>48.124097666740866</v>
      </c>
      <c r="AM32" s="18">
        <f t="shared" si="5"/>
        <v>53.421402920628026</v>
      </c>
    </row>
    <row r="33" spans="2:39" ht="12.75" customHeight="1" x14ac:dyDescent="0.25">
      <c r="B33" s="129" t="s">
        <v>81</v>
      </c>
      <c r="C33" s="7" t="s">
        <v>10</v>
      </c>
      <c r="D33" s="17">
        <f t="shared" si="0"/>
        <v>18.16501650165015</v>
      </c>
      <c r="E33" s="18">
        <f t="shared" si="0"/>
        <v>20.732955853133962</v>
      </c>
      <c r="F33" s="18">
        <f t="shared" si="0"/>
        <v>19.211960527299109</v>
      </c>
      <c r="G33" s="18">
        <f t="shared" si="0"/>
        <v>21.086408860987838</v>
      </c>
      <c r="H33" s="18">
        <f t="shared" si="0"/>
        <v>12.861736562501786</v>
      </c>
      <c r="I33" s="18">
        <f t="shared" si="0"/>
        <v>15.571785105515248</v>
      </c>
      <c r="J33" s="117"/>
      <c r="K33" s="18">
        <f t="shared" ref="K33:N47" si="6">K10/K$7*100</f>
        <v>22.435100403263203</v>
      </c>
      <c r="L33" s="18">
        <f t="shared" si="6"/>
        <v>21.467984627755481</v>
      </c>
      <c r="M33" s="18">
        <f t="shared" si="6"/>
        <v>12.225359645333626</v>
      </c>
      <c r="N33" s="18">
        <f t="shared" si="6"/>
        <v>8.5514788653473648</v>
      </c>
      <c r="O33" s="18"/>
      <c r="P33" s="117"/>
      <c r="Q33" s="18">
        <f t="shared" si="2"/>
        <v>23.242850825678413</v>
      </c>
      <c r="R33" s="18">
        <f t="shared" si="2"/>
        <v>22.487827811711096</v>
      </c>
      <c r="S33" s="18">
        <f t="shared" si="2"/>
        <v>16.152040210131783</v>
      </c>
      <c r="T33" s="18">
        <f t="shared" si="2"/>
        <v>7.6794798169463201</v>
      </c>
      <c r="U33" s="18">
        <f t="shared" si="2"/>
        <v>10.095095017884695</v>
      </c>
      <c r="V33" s="87"/>
      <c r="W33" s="18">
        <f t="shared" si="3"/>
        <v>23.440577352722411</v>
      </c>
      <c r="X33" s="18">
        <f t="shared" si="3"/>
        <v>27.222896849930162</v>
      </c>
      <c r="Y33" s="18">
        <f t="shared" si="3"/>
        <v>16.537077015077664</v>
      </c>
      <c r="Z33" s="18">
        <f t="shared" si="3"/>
        <v>10.014479172368775</v>
      </c>
      <c r="AA33" s="18">
        <f t="shared" si="3"/>
        <v>12.480705769879979</v>
      </c>
      <c r="AB33" s="87"/>
      <c r="AC33" s="18">
        <f t="shared" si="4"/>
        <v>27.302136253500901</v>
      </c>
      <c r="AD33" s="18">
        <f t="shared" si="4"/>
        <v>24.952316798754733</v>
      </c>
      <c r="AE33" s="18">
        <f t="shared" si="4"/>
        <v>14.30228725530997</v>
      </c>
      <c r="AF33" s="18">
        <f t="shared" si="4"/>
        <v>9.9522866760744098</v>
      </c>
      <c r="AG33" s="18">
        <f t="shared" si="4"/>
        <v>13.695034569909595</v>
      </c>
      <c r="AH33" s="87"/>
      <c r="AI33" s="18">
        <f t="shared" si="5"/>
        <v>16.368641702256099</v>
      </c>
      <c r="AJ33" s="18">
        <f t="shared" si="5"/>
        <v>23.052851469804644</v>
      </c>
      <c r="AK33" s="18">
        <f t="shared" si="5"/>
        <v>24.274479151953948</v>
      </c>
      <c r="AL33" s="18">
        <f t="shared" si="5"/>
        <v>11.961127422629495</v>
      </c>
      <c r="AM33" s="18">
        <f t="shared" si="5"/>
        <v>12.514722812464832</v>
      </c>
    </row>
    <row r="34" spans="2:39" ht="12.75" customHeight="1" x14ac:dyDescent="0.25">
      <c r="B34" s="130"/>
      <c r="C34" s="7" t="s">
        <v>11</v>
      </c>
      <c r="D34" s="17">
        <f t="shared" si="0"/>
        <v>24.951941769519433</v>
      </c>
      <c r="E34" s="18">
        <f t="shared" si="0"/>
        <v>23.031614415681382</v>
      </c>
      <c r="F34" s="18">
        <f t="shared" si="0"/>
        <v>26.89136509072917</v>
      </c>
      <c r="G34" s="18">
        <f t="shared" si="0"/>
        <v>25.888911957063048</v>
      </c>
      <c r="H34" s="18">
        <f t="shared" si="0"/>
        <v>25.771209101566523</v>
      </c>
      <c r="I34" s="18">
        <f t="shared" si="0"/>
        <v>18.354792545662594</v>
      </c>
      <c r="J34" s="117"/>
      <c r="K34" s="18">
        <f t="shared" si="6"/>
        <v>25.969414391397994</v>
      </c>
      <c r="L34" s="18">
        <f t="shared" si="6"/>
        <v>25.256927040077326</v>
      </c>
      <c r="M34" s="18">
        <f t="shared" si="6"/>
        <v>28.177886922457002</v>
      </c>
      <c r="N34" s="18">
        <f t="shared" si="6"/>
        <v>22.630028212340203</v>
      </c>
      <c r="O34" s="18">
        <f t="shared" ref="O34:O47" si="7">O11/O$7*100</f>
        <v>16.719658440810253</v>
      </c>
      <c r="P34" s="117"/>
      <c r="Q34" s="18">
        <f t="shared" si="2"/>
        <v>32.899251954282271</v>
      </c>
      <c r="R34" s="18">
        <f t="shared" si="2"/>
        <v>20.808448910930966</v>
      </c>
      <c r="S34" s="18">
        <f t="shared" si="2"/>
        <v>25.339924144530375</v>
      </c>
      <c r="T34" s="18">
        <f t="shared" si="2"/>
        <v>26.253390676456512</v>
      </c>
      <c r="U34" s="18">
        <f t="shared" si="2"/>
        <v>17.057927948911047</v>
      </c>
      <c r="V34" s="87"/>
      <c r="W34" s="18">
        <f t="shared" si="3"/>
        <v>25.614002617038711</v>
      </c>
      <c r="X34" s="18">
        <f t="shared" si="3"/>
        <v>18.069100728725985</v>
      </c>
      <c r="Y34" s="18">
        <f t="shared" si="3"/>
        <v>31.701967482405042</v>
      </c>
      <c r="Z34" s="18">
        <f t="shared" si="3"/>
        <v>28.697466741109928</v>
      </c>
      <c r="AA34" s="18">
        <f t="shared" si="3"/>
        <v>16.509417856469796</v>
      </c>
      <c r="AB34" s="87"/>
      <c r="AC34" s="18">
        <f t="shared" si="4"/>
        <v>25.127044923152788</v>
      </c>
      <c r="AD34" s="18">
        <f t="shared" si="4"/>
        <v>18.238238032439007</v>
      </c>
      <c r="AE34" s="18">
        <f t="shared" si="4"/>
        <v>30.414106121176669</v>
      </c>
      <c r="AF34" s="18">
        <f t="shared" si="4"/>
        <v>29.664481509644947</v>
      </c>
      <c r="AG34" s="18">
        <f t="shared" si="4"/>
        <v>18.947317614619607</v>
      </c>
      <c r="AH34" s="87"/>
      <c r="AI34" s="18">
        <f t="shared" si="5"/>
        <v>15.784629885544696</v>
      </c>
      <c r="AJ34" s="18">
        <f t="shared" si="5"/>
        <v>27.858754178477135</v>
      </c>
      <c r="AK34" s="18">
        <f t="shared" si="5"/>
        <v>30.247075406925838</v>
      </c>
      <c r="AL34" s="18">
        <f t="shared" si="5"/>
        <v>30.401816204496569</v>
      </c>
      <c r="AM34" s="18">
        <f t="shared" si="5"/>
        <v>18.978401350498075</v>
      </c>
    </row>
    <row r="35" spans="2:39" ht="12.75" customHeight="1" x14ac:dyDescent="0.25">
      <c r="B35" s="130"/>
      <c r="C35" s="7" t="s">
        <v>12</v>
      </c>
      <c r="D35" s="17">
        <f t="shared" si="0"/>
        <v>26.644965866449656</v>
      </c>
      <c r="E35" s="18">
        <f t="shared" si="0"/>
        <v>25.409400115274188</v>
      </c>
      <c r="F35" s="18">
        <f t="shared" si="0"/>
        <v>28.742455580839099</v>
      </c>
      <c r="G35" s="18">
        <f t="shared" si="0"/>
        <v>28.830029967924613</v>
      </c>
      <c r="H35" s="18">
        <f t="shared" si="0"/>
        <v>25.437065939286725</v>
      </c>
      <c r="I35" s="18">
        <f t="shared" si="0"/>
        <v>20.29973601305235</v>
      </c>
      <c r="J35" s="117"/>
      <c r="K35" s="18">
        <f t="shared" si="6"/>
        <v>27.693769273678669</v>
      </c>
      <c r="L35" s="18">
        <f t="shared" si="6"/>
        <v>23.736156540528668</v>
      </c>
      <c r="M35" s="18">
        <f t="shared" si="6"/>
        <v>30.282798677711465</v>
      </c>
      <c r="N35" s="18">
        <f t="shared" si="6"/>
        <v>30.69372125097723</v>
      </c>
      <c r="O35" s="18">
        <f t="shared" si="7"/>
        <v>22.816439398193243</v>
      </c>
      <c r="P35" s="117"/>
      <c r="Q35" s="18">
        <f t="shared" si="2"/>
        <v>24.050265814536413</v>
      </c>
      <c r="R35" s="18">
        <f t="shared" si="2"/>
        <v>26.602660895422218</v>
      </c>
      <c r="S35" s="18">
        <f t="shared" si="2"/>
        <v>31.724580718450358</v>
      </c>
      <c r="T35" s="18">
        <f t="shared" si="2"/>
        <v>27.084386229184698</v>
      </c>
      <c r="U35" s="18">
        <f t="shared" si="2"/>
        <v>23.246384208673796</v>
      </c>
      <c r="V35" s="87"/>
      <c r="W35" s="18">
        <f t="shared" si="3"/>
        <v>28.494506570881651</v>
      </c>
      <c r="X35" s="18">
        <f t="shared" si="3"/>
        <v>26.655261702874338</v>
      </c>
      <c r="Y35" s="18">
        <f t="shared" si="3"/>
        <v>27.095479996024217</v>
      </c>
      <c r="Z35" s="18">
        <f t="shared" si="3"/>
        <v>27.758990495550819</v>
      </c>
      <c r="AA35" s="18">
        <f t="shared" si="3"/>
        <v>19.498737818375371</v>
      </c>
      <c r="AB35" s="87"/>
      <c r="AC35" s="18">
        <f t="shared" si="4"/>
        <v>24.596961040428599</v>
      </c>
      <c r="AD35" s="18">
        <f t="shared" si="4"/>
        <v>30.609370074702824</v>
      </c>
      <c r="AE35" s="18">
        <f t="shared" si="4"/>
        <v>27.514066076765463</v>
      </c>
      <c r="AF35" s="18">
        <f t="shared" si="4"/>
        <v>26.947320935482448</v>
      </c>
      <c r="AG35" s="18">
        <f t="shared" si="4"/>
        <v>20.001947970009269</v>
      </c>
      <c r="AH35" s="87"/>
      <c r="AI35" s="18">
        <f t="shared" si="5"/>
        <v>35.393785121203315</v>
      </c>
      <c r="AJ35" s="18">
        <f t="shared" si="5"/>
        <v>18.360314564858207</v>
      </c>
      <c r="AK35" s="18">
        <f t="shared" si="5"/>
        <v>26.931064726687964</v>
      </c>
      <c r="AL35" s="18">
        <f t="shared" si="5"/>
        <v>26.206923374210966</v>
      </c>
      <c r="AM35" s="18">
        <f t="shared" si="5"/>
        <v>21.14560941902576</v>
      </c>
    </row>
    <row r="36" spans="2:39" ht="12.75" customHeight="1" x14ac:dyDescent="0.25">
      <c r="B36" s="131"/>
      <c r="C36" s="7" t="s">
        <v>13</v>
      </c>
      <c r="D36" s="17">
        <f t="shared" si="0"/>
        <v>30.238075862380764</v>
      </c>
      <c r="E36" s="18">
        <f t="shared" si="0"/>
        <v>30.8260296159105</v>
      </c>
      <c r="F36" s="18">
        <f t="shared" si="0"/>
        <v>25.15421880113259</v>
      </c>
      <c r="G36" s="18">
        <f t="shared" si="0"/>
        <v>24.194649214024473</v>
      </c>
      <c r="H36" s="18">
        <f t="shared" si="0"/>
        <v>35.929988396644994</v>
      </c>
      <c r="I36" s="18">
        <f t="shared" si="0"/>
        <v>45.77368633576981</v>
      </c>
      <c r="J36" s="117"/>
      <c r="K36" s="18">
        <f t="shared" si="6"/>
        <v>23.901715931660117</v>
      </c>
      <c r="L36" s="18">
        <f t="shared" si="6"/>
        <v>29.538931791638483</v>
      </c>
      <c r="M36" s="18">
        <f t="shared" si="6"/>
        <v>29.313954754497935</v>
      </c>
      <c r="N36" s="18">
        <f t="shared" si="6"/>
        <v>38.124771671335175</v>
      </c>
      <c r="O36" s="18">
        <f t="shared" si="7"/>
        <v>51.102956654383156</v>
      </c>
      <c r="P36" s="117"/>
      <c r="Q36" s="18">
        <f t="shared" si="2"/>
        <v>19.807631405502892</v>
      </c>
      <c r="R36" s="18">
        <f t="shared" si="2"/>
        <v>30.101062381935652</v>
      </c>
      <c r="S36" s="18">
        <f t="shared" si="2"/>
        <v>26.783454926887519</v>
      </c>
      <c r="T36" s="18">
        <f t="shared" si="2"/>
        <v>38.982743277412474</v>
      </c>
      <c r="U36" s="18">
        <f t="shared" si="2"/>
        <v>49.600592824530452</v>
      </c>
      <c r="V36" s="87"/>
      <c r="W36" s="18">
        <f t="shared" si="3"/>
        <v>22.450913459357221</v>
      </c>
      <c r="X36" s="18">
        <f t="shared" si="3"/>
        <v>28.052740718469494</v>
      </c>
      <c r="Y36" s="18">
        <f t="shared" si="3"/>
        <v>24.665475506493113</v>
      </c>
      <c r="Z36" s="18">
        <f t="shared" si="3"/>
        <v>33.529063590970495</v>
      </c>
      <c r="AA36" s="18">
        <f t="shared" si="3"/>
        <v>51.511138555274847</v>
      </c>
      <c r="AB36" s="87"/>
      <c r="AC36" s="18">
        <f t="shared" si="4"/>
        <v>22.973857782917733</v>
      </c>
      <c r="AD36" s="18">
        <f t="shared" si="4"/>
        <v>26.200075094103404</v>
      </c>
      <c r="AE36" s="18">
        <f t="shared" si="4"/>
        <v>27.769540546747933</v>
      </c>
      <c r="AF36" s="18">
        <f t="shared" si="4"/>
        <v>33.435910878798211</v>
      </c>
      <c r="AG36" s="18">
        <f t="shared" si="4"/>
        <v>47.355699845461544</v>
      </c>
      <c r="AH36" s="87"/>
      <c r="AI36" s="18">
        <f t="shared" si="5"/>
        <v>32.452943290995897</v>
      </c>
      <c r="AJ36" s="18">
        <f t="shared" si="5"/>
        <v>30.72807978685999</v>
      </c>
      <c r="AK36" s="18">
        <f t="shared" si="5"/>
        <v>18.547380714432251</v>
      </c>
      <c r="AL36" s="18">
        <f t="shared" si="5"/>
        <v>31.430132998662984</v>
      </c>
      <c r="AM36" s="18">
        <f t="shared" si="5"/>
        <v>47.361266418011319</v>
      </c>
    </row>
    <row r="37" spans="2:39" ht="12.75" customHeight="1" x14ac:dyDescent="0.25">
      <c r="B37" s="129" t="s">
        <v>82</v>
      </c>
      <c r="C37" s="7" t="s">
        <v>14</v>
      </c>
      <c r="D37" s="17">
        <f t="shared" si="0"/>
        <v>50.47835037784337</v>
      </c>
      <c r="E37" s="18">
        <f t="shared" si="0"/>
        <v>48.814674961957564</v>
      </c>
      <c r="F37" s="18">
        <f t="shared" si="0"/>
        <v>45.193589334243015</v>
      </c>
      <c r="G37" s="18">
        <f t="shared" si="0"/>
        <v>44.418673527073111</v>
      </c>
      <c r="H37" s="18">
        <f t="shared" si="0"/>
        <v>60.520098269651399</v>
      </c>
      <c r="I37" s="18">
        <f t="shared" si="0"/>
        <v>59.686441582408101</v>
      </c>
      <c r="J37" s="117"/>
      <c r="K37" s="18">
        <f t="shared" si="6"/>
        <v>41.102545826296911</v>
      </c>
      <c r="L37" s="18">
        <f t="shared" si="6"/>
        <v>50.381611890378743</v>
      </c>
      <c r="M37" s="18">
        <f t="shared" si="6"/>
        <v>49.234758251763182</v>
      </c>
      <c r="N37" s="18">
        <f t="shared" si="6"/>
        <v>69.238369061533447</v>
      </c>
      <c r="O37" s="18">
        <f t="shared" si="7"/>
        <v>66.409270936012163</v>
      </c>
      <c r="P37" s="117"/>
      <c r="Q37" s="18">
        <f t="shared" si="2"/>
        <v>44.537353538630633</v>
      </c>
      <c r="R37" s="18">
        <f t="shared" si="2"/>
        <v>47.202104970097167</v>
      </c>
      <c r="S37" s="18">
        <f t="shared" si="2"/>
        <v>46.158959341864957</v>
      </c>
      <c r="T37" s="18">
        <f t="shared" si="2"/>
        <v>63.084651868682805</v>
      </c>
      <c r="U37" s="18">
        <f t="shared" si="2"/>
        <v>64.719823113558022</v>
      </c>
      <c r="V37" s="87"/>
      <c r="W37" s="18">
        <f t="shared" si="3"/>
        <v>48.840874985716923</v>
      </c>
      <c r="X37" s="18">
        <f t="shared" si="3"/>
        <v>47.642561359104846</v>
      </c>
      <c r="Y37" s="18">
        <f t="shared" si="3"/>
        <v>43.119922810890515</v>
      </c>
      <c r="Z37" s="18">
        <f t="shared" si="3"/>
        <v>54.767964947225778</v>
      </c>
      <c r="AA37" s="18">
        <f t="shared" si="3"/>
        <v>63.428057275459715</v>
      </c>
      <c r="AB37" s="87"/>
      <c r="AC37" s="18">
        <f t="shared" si="4"/>
        <v>44.40384256077008</v>
      </c>
      <c r="AD37" s="18">
        <f t="shared" si="4"/>
        <v>47.297686234627143</v>
      </c>
      <c r="AE37" s="18">
        <f t="shared" si="4"/>
        <v>44.514289471174031</v>
      </c>
      <c r="AF37" s="18">
        <f t="shared" si="4"/>
        <v>57.735916451242694</v>
      </c>
      <c r="AG37" s="18">
        <f t="shared" si="4"/>
        <v>60.156911233679843</v>
      </c>
      <c r="AH37" s="87"/>
      <c r="AI37" s="18">
        <f t="shared" si="5"/>
        <v>48.392106828186606</v>
      </c>
      <c r="AJ37" s="18">
        <f t="shared" si="5"/>
        <v>53.616907886919918</v>
      </c>
      <c r="AK37" s="18">
        <f t="shared" si="5"/>
        <v>39.202175994302877</v>
      </c>
      <c r="AL37" s="18">
        <f t="shared" si="5"/>
        <v>55.550109789177647</v>
      </c>
      <c r="AM37" s="18">
        <f t="shared" si="5"/>
        <v>62.040951362830867</v>
      </c>
    </row>
    <row r="38" spans="2:39" ht="12.75" customHeight="1" x14ac:dyDescent="0.25">
      <c r="B38" s="130"/>
      <c r="C38" s="7" t="s">
        <v>15</v>
      </c>
      <c r="D38" s="17">
        <f t="shared" si="0"/>
        <v>20.348458351935093</v>
      </c>
      <c r="E38" s="18">
        <f t="shared" si="0"/>
        <v>24.926632776277689</v>
      </c>
      <c r="F38" s="18">
        <f t="shared" si="0"/>
        <v>19.381259759224999</v>
      </c>
      <c r="G38" s="18">
        <f t="shared" si="0"/>
        <v>21.38249332834145</v>
      </c>
      <c r="H38" s="18">
        <f t="shared" si="0"/>
        <v>14.951904285739367</v>
      </c>
      <c r="I38" s="18">
        <f t="shared" si="0"/>
        <v>24.836130621129314</v>
      </c>
      <c r="J38" s="117"/>
      <c r="K38" s="18">
        <f t="shared" si="6"/>
        <v>21.329086403010027</v>
      </c>
      <c r="L38" s="18">
        <f t="shared" si="6"/>
        <v>21.425837317114418</v>
      </c>
      <c r="M38" s="18">
        <f t="shared" si="6"/>
        <v>19.526738047170547</v>
      </c>
      <c r="N38" s="18">
        <f t="shared" si="6"/>
        <v>17.080533417638097</v>
      </c>
      <c r="O38" s="18">
        <f t="shared" si="7"/>
        <v>17.453538881234312</v>
      </c>
      <c r="P38" s="117"/>
      <c r="Q38" s="18">
        <f t="shared" si="2"/>
        <v>22.776239915183965</v>
      </c>
      <c r="R38" s="18">
        <f t="shared" si="2"/>
        <v>21.153027099388712</v>
      </c>
      <c r="S38" s="18">
        <f t="shared" si="2"/>
        <v>17.371695112667844</v>
      </c>
      <c r="T38" s="18">
        <f t="shared" si="2"/>
        <v>19.618568526171288</v>
      </c>
      <c r="U38" s="18">
        <f t="shared" si="2"/>
        <v>17.354770021969209</v>
      </c>
      <c r="V38" s="87"/>
      <c r="W38" s="18">
        <f t="shared" si="3"/>
        <v>20.151200716611161</v>
      </c>
      <c r="X38" s="18">
        <f t="shared" si="3"/>
        <v>17.108212075528861</v>
      </c>
      <c r="Y38" s="18">
        <f t="shared" si="3"/>
        <v>26.459889384710245</v>
      </c>
      <c r="Z38" s="18">
        <f t="shared" si="3"/>
        <v>19.835388111940109</v>
      </c>
      <c r="AA38" s="18">
        <f t="shared" si="3"/>
        <v>17.43378593152876</v>
      </c>
      <c r="AB38" s="87"/>
      <c r="AC38" s="18">
        <f t="shared" si="4"/>
        <v>22.756754122226379</v>
      </c>
      <c r="AD38" s="18">
        <f t="shared" si="4"/>
        <v>18.721929704964456</v>
      </c>
      <c r="AE38" s="18">
        <f t="shared" si="4"/>
        <v>20.91619836164357</v>
      </c>
      <c r="AF38" s="18">
        <f t="shared" si="4"/>
        <v>21.065525250789875</v>
      </c>
      <c r="AG38" s="18">
        <f t="shared" si="4"/>
        <v>17.052895416225208</v>
      </c>
      <c r="AH38" s="87"/>
      <c r="AI38" s="18">
        <f t="shared" si="5"/>
        <v>23.229424982349371</v>
      </c>
      <c r="AJ38" s="18">
        <f t="shared" si="5"/>
        <v>14.954031599965376</v>
      </c>
      <c r="AK38" s="18">
        <f t="shared" si="5"/>
        <v>25.786676900609251</v>
      </c>
      <c r="AL38" s="18">
        <f t="shared" si="5"/>
        <v>18.053362921620195</v>
      </c>
      <c r="AM38" s="18">
        <f t="shared" si="5"/>
        <v>19.681555699693039</v>
      </c>
    </row>
    <row r="39" spans="2:39" ht="12.75" customHeight="1" x14ac:dyDescent="0.25">
      <c r="B39" s="130"/>
      <c r="C39" s="7" t="s">
        <v>16</v>
      </c>
      <c r="D39" s="17">
        <f t="shared" si="0"/>
        <v>29.173191270221515</v>
      </c>
      <c r="E39" s="18">
        <f t="shared" si="0"/>
        <v>26.258692261764764</v>
      </c>
      <c r="F39" s="18">
        <f t="shared" si="0"/>
        <v>35.425150906531918</v>
      </c>
      <c r="G39" s="18">
        <f t="shared" si="0"/>
        <v>34.198833144585393</v>
      </c>
      <c r="H39" s="18">
        <f t="shared" si="0"/>
        <v>24.527997444609262</v>
      </c>
      <c r="I39" s="18">
        <f t="shared" si="0"/>
        <v>15.477427796462583</v>
      </c>
      <c r="J39" s="117"/>
      <c r="K39" s="18">
        <f t="shared" si="6"/>
        <v>37.568367770693037</v>
      </c>
      <c r="L39" s="18">
        <f t="shared" si="6"/>
        <v>28.192550792506832</v>
      </c>
      <c r="M39" s="18">
        <f t="shared" si="6"/>
        <v>31.238503701066282</v>
      </c>
      <c r="N39" s="18">
        <f t="shared" si="6"/>
        <v>13.681097520828464</v>
      </c>
      <c r="O39" s="18">
        <f t="shared" si="7"/>
        <v>16.13719018275351</v>
      </c>
      <c r="P39" s="117"/>
      <c r="Q39" s="18">
        <f t="shared" si="2"/>
        <v>32.686406546185381</v>
      </c>
      <c r="R39" s="18">
        <f t="shared" si="2"/>
        <v>31.644867930514074</v>
      </c>
      <c r="S39" s="18">
        <f t="shared" si="2"/>
        <v>36.469345545467213</v>
      </c>
      <c r="T39" s="18">
        <f t="shared" si="2"/>
        <v>17.296779605145883</v>
      </c>
      <c r="U39" s="18">
        <f t="shared" si="2"/>
        <v>17.925406864472762</v>
      </c>
      <c r="V39" s="87"/>
      <c r="W39" s="18">
        <f t="shared" si="3"/>
        <v>31.007924297671924</v>
      </c>
      <c r="X39" s="18">
        <f t="shared" si="3"/>
        <v>35.249226565366243</v>
      </c>
      <c r="Y39" s="18">
        <f t="shared" si="3"/>
        <v>30.420187804399269</v>
      </c>
      <c r="Z39" s="18">
        <f t="shared" si="3"/>
        <v>25.396646940834156</v>
      </c>
      <c r="AA39" s="18">
        <f t="shared" si="3"/>
        <v>19.1381567930115</v>
      </c>
      <c r="AB39" s="87"/>
      <c r="AC39" s="18">
        <f t="shared" si="4"/>
        <v>32.839403317003566</v>
      </c>
      <c r="AD39" s="18">
        <f t="shared" si="4"/>
        <v>33.980384060408333</v>
      </c>
      <c r="AE39" s="18">
        <f t="shared" si="4"/>
        <v>34.569512167182431</v>
      </c>
      <c r="AF39" s="18">
        <f t="shared" si="4"/>
        <v>21.19855829796747</v>
      </c>
      <c r="AG39" s="18">
        <f t="shared" si="4"/>
        <v>22.790193350094953</v>
      </c>
      <c r="AH39" s="87"/>
      <c r="AI39" s="18">
        <f t="shared" si="5"/>
        <v>28.378468189464023</v>
      </c>
      <c r="AJ39" s="18">
        <f t="shared" si="5"/>
        <v>31.42906051311466</v>
      </c>
      <c r="AK39" s="18">
        <f t="shared" si="5"/>
        <v>35.011147105087872</v>
      </c>
      <c r="AL39" s="18">
        <f t="shared" si="5"/>
        <v>26.396527289202158</v>
      </c>
      <c r="AM39" s="18">
        <f t="shared" si="5"/>
        <v>18.277492937476097</v>
      </c>
    </row>
    <row r="40" spans="2:39" ht="12.75" customHeight="1" x14ac:dyDescent="0.25">
      <c r="B40" s="123" t="s">
        <v>116</v>
      </c>
      <c r="C40" s="7" t="s">
        <v>115</v>
      </c>
      <c r="D40" s="17">
        <f t="shared" ref="D40:I47" si="8">D17/D$7*100</f>
        <v>93.391871702705686</v>
      </c>
      <c r="E40" s="18">
        <f t="shared" si="8"/>
        <v>95.610364120092356</v>
      </c>
      <c r="F40" s="18">
        <f t="shared" si="8"/>
        <v>96.083480786400443</v>
      </c>
      <c r="G40" s="18">
        <f t="shared" si="8"/>
        <v>94.356357019919798</v>
      </c>
      <c r="H40" s="18">
        <f t="shared" si="8"/>
        <v>88.441802335839796</v>
      </c>
      <c r="I40" s="18">
        <f t="shared" si="8"/>
        <v>90.479465125390604</v>
      </c>
      <c r="J40" s="117"/>
      <c r="K40" s="18">
        <f t="shared" si="6"/>
        <v>95.139152630292415</v>
      </c>
      <c r="L40" s="18">
        <f t="shared" si="6"/>
        <v>94.449833451053692</v>
      </c>
      <c r="M40" s="18">
        <f t="shared" si="6"/>
        <v>93.800335235172298</v>
      </c>
      <c r="N40" s="18">
        <f t="shared" si="6"/>
        <v>83.336540599235065</v>
      </c>
      <c r="O40" s="18">
        <f t="shared" si="7"/>
        <v>95.016779491297157</v>
      </c>
      <c r="P40" s="117"/>
      <c r="Q40" s="18">
        <f t="shared" ref="Q40:U47" si="9">Q17/Q$7*100</f>
        <v>91.413418785928329</v>
      </c>
      <c r="R40" s="18">
        <f t="shared" si="9"/>
        <v>94.653509455589912</v>
      </c>
      <c r="S40" s="18">
        <f t="shared" si="9"/>
        <v>96.07408076062886</v>
      </c>
      <c r="T40" s="18">
        <f t="shared" si="9"/>
        <v>89.524180325404174</v>
      </c>
      <c r="U40" s="18">
        <f t="shared" si="9"/>
        <v>95.964145814104896</v>
      </c>
      <c r="V40" s="87"/>
      <c r="W40" s="18">
        <f t="shared" ref="W40:AA47" si="10">W17/W$7*100</f>
        <v>96.605483176941419</v>
      </c>
      <c r="X40" s="18">
        <f t="shared" si="10"/>
        <v>94.001409844818738</v>
      </c>
      <c r="Y40" s="18">
        <f t="shared" si="10"/>
        <v>94.1372280461175</v>
      </c>
      <c r="Z40" s="18">
        <f t="shared" si="10"/>
        <v>89.183428080157242</v>
      </c>
      <c r="AA40" s="18">
        <f t="shared" si="10"/>
        <v>96.029456616200164</v>
      </c>
      <c r="AB40" s="87"/>
      <c r="AC40" s="18">
        <f t="shared" ref="AC40:AG47" si="11">AC17/AC$7*100</f>
        <v>94.779223265500988</v>
      </c>
      <c r="AD40" s="18">
        <f t="shared" si="11"/>
        <v>94.352567115333827</v>
      </c>
      <c r="AE40" s="18">
        <f t="shared" si="11"/>
        <v>98.273722374112481</v>
      </c>
      <c r="AF40" s="18">
        <f t="shared" si="11"/>
        <v>87.067051195309674</v>
      </c>
      <c r="AG40" s="18">
        <f t="shared" si="11"/>
        <v>95.73502749515653</v>
      </c>
      <c r="AH40" s="87"/>
      <c r="AI40" s="18">
        <f t="shared" ref="AI40:AM47" si="12">AI17/AI$7*100</f>
        <v>95.391482087756003</v>
      </c>
      <c r="AJ40" s="18">
        <f t="shared" si="12"/>
        <v>92.474083606079788</v>
      </c>
      <c r="AK40" s="18">
        <f t="shared" si="12"/>
        <v>94.868012643634771</v>
      </c>
      <c r="AL40" s="18">
        <f t="shared" si="12"/>
        <v>90.828151067238565</v>
      </c>
      <c r="AM40" s="18">
        <f t="shared" si="12"/>
        <v>92.968422625173091</v>
      </c>
    </row>
    <row r="41" spans="2:39" ht="12.75" customHeight="1" x14ac:dyDescent="0.25">
      <c r="B41" s="129" t="s">
        <v>84</v>
      </c>
      <c r="C41" s="7" t="s">
        <v>17</v>
      </c>
      <c r="D41" s="17">
        <f t="shared" si="8"/>
        <v>13.527917175279178</v>
      </c>
      <c r="E41" s="18">
        <f t="shared" si="8"/>
        <v>14.734191834811169</v>
      </c>
      <c r="F41" s="18">
        <f t="shared" si="8"/>
        <v>14.321623223573566</v>
      </c>
      <c r="G41" s="18">
        <f t="shared" si="8"/>
        <v>8.7352386294291282</v>
      </c>
      <c r="H41" s="18">
        <f t="shared" si="8"/>
        <v>15.773948558424802</v>
      </c>
      <c r="I41" s="18">
        <f t="shared" si="8"/>
        <v>14.218853312532994</v>
      </c>
      <c r="J41" s="117"/>
      <c r="K41" s="18">
        <f t="shared" si="6"/>
        <v>14.649674392181153</v>
      </c>
      <c r="L41" s="18">
        <f t="shared" si="6"/>
        <v>12.115730972491244</v>
      </c>
      <c r="M41" s="18">
        <f t="shared" si="6"/>
        <v>15.867309846678648</v>
      </c>
      <c r="N41" s="18">
        <f t="shared" si="6"/>
        <v>13.449963928546364</v>
      </c>
      <c r="O41" s="18">
        <f t="shared" si="7"/>
        <v>10.973081689629121</v>
      </c>
      <c r="P41" s="117"/>
      <c r="Q41" s="18">
        <f t="shared" si="9"/>
        <v>16.527708875327352</v>
      </c>
      <c r="R41" s="18">
        <f t="shared" si="9"/>
        <v>11.908976675826437</v>
      </c>
      <c r="S41" s="18">
        <f t="shared" si="9"/>
        <v>14.481434268653921</v>
      </c>
      <c r="T41" s="18">
        <f t="shared" si="9"/>
        <v>13.266779301458318</v>
      </c>
      <c r="U41" s="18">
        <f t="shared" si="9"/>
        <v>10.697176144197437</v>
      </c>
      <c r="V41" s="87"/>
      <c r="W41" s="18">
        <f t="shared" si="10"/>
        <v>17.73306289913074</v>
      </c>
      <c r="X41" s="18">
        <f t="shared" si="10"/>
        <v>11.560181200761113</v>
      </c>
      <c r="Y41" s="18">
        <f t="shared" si="10"/>
        <v>12.357386501834347</v>
      </c>
      <c r="Z41" s="18">
        <f t="shared" si="10"/>
        <v>13.948998191179147</v>
      </c>
      <c r="AA41" s="18">
        <f t="shared" si="10"/>
        <v>12.03528391574954</v>
      </c>
      <c r="AB41" s="87"/>
      <c r="AC41" s="18">
        <f t="shared" si="11"/>
        <v>14.722365963841821</v>
      </c>
      <c r="AD41" s="18">
        <f t="shared" si="11"/>
        <v>13.73662130765983</v>
      </c>
      <c r="AE41" s="18">
        <f t="shared" si="11"/>
        <v>13.257367303647005</v>
      </c>
      <c r="AF41" s="18">
        <f t="shared" si="11"/>
        <v>12.715368132707955</v>
      </c>
      <c r="AG41" s="18">
        <f t="shared" si="11"/>
        <v>13.357386799694259</v>
      </c>
      <c r="AH41" s="87"/>
      <c r="AI41" s="18">
        <f t="shared" si="12"/>
        <v>15.510777435881485</v>
      </c>
      <c r="AJ41" s="18">
        <f t="shared" si="12"/>
        <v>12.878199380869551</v>
      </c>
      <c r="AK41" s="18">
        <f t="shared" si="12"/>
        <v>12.983555421799284</v>
      </c>
      <c r="AL41" s="18">
        <f t="shared" si="12"/>
        <v>13.165438765135381</v>
      </c>
      <c r="AM41" s="18">
        <f t="shared" si="12"/>
        <v>10.790030120066174</v>
      </c>
    </row>
    <row r="42" spans="2:39" ht="12.75" customHeight="1" x14ac:dyDescent="0.25">
      <c r="B42" s="130"/>
      <c r="C42" s="7" t="s">
        <v>18</v>
      </c>
      <c r="D42" s="17">
        <f t="shared" si="8"/>
        <v>31.212622632126241</v>
      </c>
      <c r="E42" s="18">
        <f t="shared" si="8"/>
        <v>20.903050069135201</v>
      </c>
      <c r="F42" s="18">
        <f t="shared" si="8"/>
        <v>36.041992464144613</v>
      </c>
      <c r="G42" s="18">
        <f t="shared" si="8"/>
        <v>28.679972556003314</v>
      </c>
      <c r="H42" s="18">
        <f t="shared" si="8"/>
        <v>36.295267070578348</v>
      </c>
      <c r="I42" s="18">
        <f t="shared" si="8"/>
        <v>33.741899413383351</v>
      </c>
      <c r="J42" s="117"/>
      <c r="K42" s="18">
        <f t="shared" si="6"/>
        <v>30.92609682429136</v>
      </c>
      <c r="L42" s="18">
        <f t="shared" si="6"/>
        <v>26.490233211223867</v>
      </c>
      <c r="M42" s="18">
        <f t="shared" si="6"/>
        <v>34.578081574365022</v>
      </c>
      <c r="N42" s="18">
        <f t="shared" si="6"/>
        <v>39.093156251015529</v>
      </c>
      <c r="O42" s="18">
        <f t="shared" si="7"/>
        <v>36.329535417079008</v>
      </c>
      <c r="P42" s="117"/>
      <c r="Q42" s="18">
        <f t="shared" si="9"/>
        <v>30.431694852408675</v>
      </c>
      <c r="R42" s="18">
        <f t="shared" si="9"/>
        <v>28.643564165416418</v>
      </c>
      <c r="S42" s="18">
        <f t="shared" si="9"/>
        <v>34.506377567346945</v>
      </c>
      <c r="T42" s="18">
        <f t="shared" si="9"/>
        <v>33.321563731310157</v>
      </c>
      <c r="U42" s="18">
        <f t="shared" si="9"/>
        <v>33.799476821847968</v>
      </c>
      <c r="V42" s="87"/>
      <c r="W42" s="18">
        <f t="shared" si="10"/>
        <v>23.737301817847005</v>
      </c>
      <c r="X42" s="18">
        <f t="shared" si="10"/>
        <v>31.664751069543151</v>
      </c>
      <c r="Y42" s="18">
        <f t="shared" si="10"/>
        <v>27.412884825550275</v>
      </c>
      <c r="Z42" s="18">
        <f t="shared" si="10"/>
        <v>37.229169186411333</v>
      </c>
      <c r="AA42" s="18">
        <f t="shared" si="10"/>
        <v>34.866938542252157</v>
      </c>
      <c r="AB42" s="87"/>
      <c r="AC42" s="18">
        <f t="shared" si="11"/>
        <v>21.794545494210443</v>
      </c>
      <c r="AD42" s="18">
        <f t="shared" si="11"/>
        <v>31.545620862781632</v>
      </c>
      <c r="AE42" s="18">
        <f t="shared" si="11"/>
        <v>31.482731601933189</v>
      </c>
      <c r="AF42" s="18">
        <f t="shared" si="11"/>
        <v>36.518639135587115</v>
      </c>
      <c r="AG42" s="18">
        <f t="shared" si="11"/>
        <v>33.986509666346642</v>
      </c>
      <c r="AH42" s="87"/>
      <c r="AI42" s="18">
        <f t="shared" si="12"/>
        <v>29.093978555603904</v>
      </c>
      <c r="AJ42" s="18">
        <f t="shared" si="12"/>
        <v>30.768435401483039</v>
      </c>
      <c r="AK42" s="18">
        <f t="shared" si="12"/>
        <v>31.855483521300158</v>
      </c>
      <c r="AL42" s="18">
        <f t="shared" si="12"/>
        <v>31.479589337653362</v>
      </c>
      <c r="AM42" s="18">
        <f t="shared" si="12"/>
        <v>37.964526518546329</v>
      </c>
    </row>
    <row r="43" spans="2:39" ht="12.75" customHeight="1" x14ac:dyDescent="0.25">
      <c r="B43" s="131"/>
      <c r="C43" s="7" t="s">
        <v>19</v>
      </c>
      <c r="D43" s="17">
        <f t="shared" si="8"/>
        <v>55.259460192594588</v>
      </c>
      <c r="E43" s="18">
        <f t="shared" si="8"/>
        <v>64.362758096053668</v>
      </c>
      <c r="F43" s="18">
        <f t="shared" si="8"/>
        <v>49.636384312281812</v>
      </c>
      <c r="G43" s="18">
        <f t="shared" si="8"/>
        <v>62.584788814567538</v>
      </c>
      <c r="H43" s="18">
        <f t="shared" si="8"/>
        <v>47.930784370996868</v>
      </c>
      <c r="I43" s="18">
        <f t="shared" si="8"/>
        <v>52.039247274083657</v>
      </c>
      <c r="J43" s="117"/>
      <c r="K43" s="18">
        <f t="shared" si="6"/>
        <v>54.424228783527482</v>
      </c>
      <c r="L43" s="18">
        <f t="shared" si="6"/>
        <v>61.394035816284912</v>
      </c>
      <c r="M43" s="18">
        <f t="shared" si="6"/>
        <v>49.554608578956341</v>
      </c>
      <c r="N43" s="18">
        <f t="shared" si="6"/>
        <v>47.456879820438097</v>
      </c>
      <c r="O43" s="18">
        <f t="shared" si="7"/>
        <v>52.697382893291852</v>
      </c>
      <c r="P43" s="117"/>
      <c r="Q43" s="18">
        <f t="shared" si="9"/>
        <v>53.040596272263961</v>
      </c>
      <c r="R43" s="18">
        <f t="shared" si="9"/>
        <v>59.447459158757134</v>
      </c>
      <c r="S43" s="18">
        <f t="shared" si="9"/>
        <v>51.012188163999149</v>
      </c>
      <c r="T43" s="18">
        <f t="shared" si="9"/>
        <v>53.411656967231522</v>
      </c>
      <c r="U43" s="18">
        <f t="shared" si="9"/>
        <v>55.503347033954583</v>
      </c>
      <c r="V43" s="87"/>
      <c r="W43" s="18">
        <f t="shared" si="10"/>
        <v>58.529635283022266</v>
      </c>
      <c r="X43" s="18">
        <f t="shared" si="10"/>
        <v>56.775067729695728</v>
      </c>
      <c r="Y43" s="18">
        <f t="shared" si="10"/>
        <v>60.229728672615416</v>
      </c>
      <c r="Z43" s="18">
        <f t="shared" si="10"/>
        <v>48.821832622409559</v>
      </c>
      <c r="AA43" s="18">
        <f t="shared" si="10"/>
        <v>53.097777541998305</v>
      </c>
      <c r="AB43" s="87"/>
      <c r="AC43" s="18">
        <f t="shared" si="11"/>
        <v>63.483088541947765</v>
      </c>
      <c r="AD43" s="18">
        <f t="shared" si="11"/>
        <v>54.717757829558508</v>
      </c>
      <c r="AE43" s="18">
        <f t="shared" si="11"/>
        <v>55.259901094419831</v>
      </c>
      <c r="AF43" s="18">
        <f t="shared" si="11"/>
        <v>50.765992731704976</v>
      </c>
      <c r="AG43" s="18">
        <f t="shared" si="11"/>
        <v>52.656103533959111</v>
      </c>
      <c r="AH43" s="87"/>
      <c r="AI43" s="18">
        <f t="shared" si="12"/>
        <v>55.395244008514624</v>
      </c>
      <c r="AJ43" s="18">
        <f t="shared" si="12"/>
        <v>56.353365217647401</v>
      </c>
      <c r="AK43" s="18">
        <f t="shared" si="12"/>
        <v>55.16096105690054</v>
      </c>
      <c r="AL43" s="18">
        <f t="shared" si="12"/>
        <v>55.354971897211279</v>
      </c>
      <c r="AM43" s="18">
        <f t="shared" si="12"/>
        <v>51.245443361387501</v>
      </c>
    </row>
    <row r="44" spans="2:39" ht="12.75" customHeight="1" x14ac:dyDescent="0.25">
      <c r="B44" s="129" t="s">
        <v>83</v>
      </c>
      <c r="C44" s="7" t="s">
        <v>20</v>
      </c>
      <c r="D44" s="17">
        <f t="shared" si="8"/>
        <v>10.90646050906461</v>
      </c>
      <c r="E44" s="18">
        <f t="shared" si="8"/>
        <v>11.578315166322572</v>
      </c>
      <c r="F44" s="18">
        <f t="shared" si="8"/>
        <v>13.633046352580172</v>
      </c>
      <c r="G44" s="18">
        <f t="shared" si="8"/>
        <v>8.4704072961476573</v>
      </c>
      <c r="H44" s="18">
        <f t="shared" si="8"/>
        <v>9.3657836870309978</v>
      </c>
      <c r="I44" s="18">
        <f t="shared" si="8"/>
        <v>11.191156211824934</v>
      </c>
      <c r="J44" s="117"/>
      <c r="K44" s="18">
        <f t="shared" si="6"/>
        <v>14.149957036844842</v>
      </c>
      <c r="L44" s="18">
        <f t="shared" si="6"/>
        <v>8.7687658008507388</v>
      </c>
      <c r="M44" s="18">
        <f t="shared" si="6"/>
        <v>10.186694137276683</v>
      </c>
      <c r="N44" s="18">
        <f t="shared" si="6"/>
        <v>7.8605286892094535</v>
      </c>
      <c r="O44" s="18">
        <f t="shared" si="7"/>
        <v>12.307488539748693</v>
      </c>
      <c r="P44" s="117"/>
      <c r="Q44" s="18">
        <f t="shared" si="9"/>
        <v>14.815010897615766</v>
      </c>
      <c r="R44" s="18">
        <f t="shared" si="9"/>
        <v>9.6468157853972745</v>
      </c>
      <c r="S44" s="18">
        <f t="shared" si="9"/>
        <v>9.9674309680213771</v>
      </c>
      <c r="T44" s="18">
        <f t="shared" si="9"/>
        <v>8.8662470019879045</v>
      </c>
      <c r="U44" s="18">
        <f t="shared" si="9"/>
        <v>11.251252197235786</v>
      </c>
      <c r="V44" s="87"/>
      <c r="W44" s="18">
        <f t="shared" si="10"/>
        <v>11.823858751286695</v>
      </c>
      <c r="X44" s="18">
        <f t="shared" si="10"/>
        <v>13.962949243105104</v>
      </c>
      <c r="Y44" s="18">
        <f t="shared" si="10"/>
        <v>9.4019426710139236</v>
      </c>
      <c r="Z44" s="18">
        <f t="shared" si="10"/>
        <v>8.8701977421594318</v>
      </c>
      <c r="AA44" s="18">
        <f t="shared" si="10"/>
        <v>10.520499313802919</v>
      </c>
      <c r="AB44" s="87"/>
      <c r="AC44" s="18">
        <f t="shared" si="11"/>
        <v>10.207146470374475</v>
      </c>
      <c r="AD44" s="18">
        <f t="shared" si="11"/>
        <v>14.08743052558423</v>
      </c>
      <c r="AE44" s="18">
        <f t="shared" si="11"/>
        <v>10.01366147439324</v>
      </c>
      <c r="AF44" s="18">
        <f t="shared" si="11"/>
        <v>8.8413201449886412</v>
      </c>
      <c r="AG44" s="18">
        <f t="shared" si="11"/>
        <v>11.73265744265073</v>
      </c>
      <c r="AH44" s="87"/>
      <c r="AI44" s="18">
        <f t="shared" si="12"/>
        <v>11.824756974758948</v>
      </c>
      <c r="AJ44" s="18">
        <f t="shared" si="12"/>
        <v>9.3379410768353228</v>
      </c>
      <c r="AK44" s="18">
        <f t="shared" si="12"/>
        <v>11.267136628004867</v>
      </c>
      <c r="AL44" s="18">
        <f t="shared" si="12"/>
        <v>10.590969093557771</v>
      </c>
      <c r="AM44" s="18">
        <f t="shared" si="12"/>
        <v>12.517405262780109</v>
      </c>
    </row>
    <row r="45" spans="2:39" ht="12.75" customHeight="1" x14ac:dyDescent="0.25">
      <c r="B45" s="130"/>
      <c r="C45" s="7" t="s">
        <v>21</v>
      </c>
      <c r="D45" s="17">
        <f t="shared" si="8"/>
        <v>55.97920339979202</v>
      </c>
      <c r="E45" s="18">
        <f t="shared" si="8"/>
        <v>62.627883207351985</v>
      </c>
      <c r="F45" s="18">
        <f t="shared" si="8"/>
        <v>54.927071231496726</v>
      </c>
      <c r="G45" s="18">
        <f t="shared" si="8"/>
        <v>63.705683393955468</v>
      </c>
      <c r="H45" s="18">
        <f t="shared" si="8"/>
        <v>45.775896095689973</v>
      </c>
      <c r="I45" s="18">
        <f t="shared" si="8"/>
        <v>51.11095089279388</v>
      </c>
      <c r="J45" s="117"/>
      <c r="K45" s="18">
        <f t="shared" si="6"/>
        <v>56.561764572760879</v>
      </c>
      <c r="L45" s="18">
        <f t="shared" si="6"/>
        <v>62.79251912548024</v>
      </c>
      <c r="M45" s="18">
        <f t="shared" si="6"/>
        <v>51.629412557635348</v>
      </c>
      <c r="N45" s="18">
        <f t="shared" si="6"/>
        <v>40.637804222464958</v>
      </c>
      <c r="O45" s="18">
        <f t="shared" si="7"/>
        <v>52.794044266482629</v>
      </c>
      <c r="P45" s="117"/>
      <c r="Q45" s="18">
        <f t="shared" si="9"/>
        <v>56.317018833721598</v>
      </c>
      <c r="R45" s="18">
        <f t="shared" si="9"/>
        <v>59.279820983056254</v>
      </c>
      <c r="S45" s="18">
        <f t="shared" si="9"/>
        <v>55.654692361934174</v>
      </c>
      <c r="T45" s="18">
        <f t="shared" si="9"/>
        <v>49.147609602105256</v>
      </c>
      <c r="U45" s="18">
        <f t="shared" si="9"/>
        <v>55.064942140488135</v>
      </c>
      <c r="V45" s="87"/>
      <c r="W45" s="18">
        <f t="shared" si="10"/>
        <v>59.767700823389305</v>
      </c>
      <c r="X45" s="18">
        <f t="shared" si="10"/>
        <v>60.508140005755948</v>
      </c>
      <c r="Y45" s="18">
        <f t="shared" si="10"/>
        <v>61.251335706358269</v>
      </c>
      <c r="Z45" s="18">
        <f t="shared" si="10"/>
        <v>46.748273196636738</v>
      </c>
      <c r="AA45" s="18">
        <f t="shared" si="10"/>
        <v>52.618326068764553</v>
      </c>
      <c r="AB45" s="87"/>
      <c r="AC45" s="18">
        <f t="shared" si="11"/>
        <v>64.283576852459689</v>
      </c>
      <c r="AD45" s="18">
        <f t="shared" si="11"/>
        <v>58.818862686947661</v>
      </c>
      <c r="AE45" s="18">
        <f t="shared" si="11"/>
        <v>55.609669049064003</v>
      </c>
      <c r="AF45" s="18">
        <f t="shared" si="11"/>
        <v>48.958668540294696</v>
      </c>
      <c r="AG45" s="18">
        <f t="shared" si="11"/>
        <v>52.698697486501104</v>
      </c>
      <c r="AH45" s="87"/>
      <c r="AI45" s="18">
        <f t="shared" si="12"/>
        <v>56.625483511475991</v>
      </c>
      <c r="AJ45" s="18">
        <f t="shared" si="12"/>
        <v>55.096942511999693</v>
      </c>
      <c r="AK45" s="18">
        <f t="shared" si="12"/>
        <v>60.527424395569959</v>
      </c>
      <c r="AL45" s="18">
        <f t="shared" si="12"/>
        <v>53.642422761804887</v>
      </c>
      <c r="AM45" s="18">
        <f t="shared" si="12"/>
        <v>51.720863519809811</v>
      </c>
    </row>
    <row r="46" spans="2:39" ht="12.75" customHeight="1" x14ac:dyDescent="0.25">
      <c r="B46" s="130"/>
      <c r="C46" s="7" t="s">
        <v>22</v>
      </c>
      <c r="D46" s="17">
        <f t="shared" si="8"/>
        <v>10.747863827478646</v>
      </c>
      <c r="E46" s="18">
        <f t="shared" si="8"/>
        <v>10.335200408701075</v>
      </c>
      <c r="F46" s="18">
        <f t="shared" si="8"/>
        <v>11.32247238661515</v>
      </c>
      <c r="G46" s="18">
        <f t="shared" si="8"/>
        <v>8.2809878507114014</v>
      </c>
      <c r="H46" s="18">
        <f t="shared" si="8"/>
        <v>12.312089406364924</v>
      </c>
      <c r="I46" s="18">
        <f t="shared" si="8"/>
        <v>12.040718283934451</v>
      </c>
      <c r="J46" s="117"/>
      <c r="K46" s="18">
        <f t="shared" si="6"/>
        <v>12.2474445771589</v>
      </c>
      <c r="L46" s="18">
        <f t="shared" si="6"/>
        <v>7.2839652562039818</v>
      </c>
      <c r="M46" s="18">
        <f t="shared" si="6"/>
        <v>11.833900730266938</v>
      </c>
      <c r="N46" s="18">
        <f t="shared" si="6"/>
        <v>16.086201077211783</v>
      </c>
      <c r="O46" s="18">
        <f t="shared" si="7"/>
        <v>10.19588589622369</v>
      </c>
      <c r="P46" s="117"/>
      <c r="Q46" s="18">
        <f t="shared" si="9"/>
        <v>11.2037969865415</v>
      </c>
      <c r="R46" s="18">
        <f t="shared" si="9"/>
        <v>10.130679565721941</v>
      </c>
      <c r="S46" s="18">
        <f t="shared" si="9"/>
        <v>10.054152173731698</v>
      </c>
      <c r="T46" s="18">
        <f t="shared" si="9"/>
        <v>12.841594355930402</v>
      </c>
      <c r="U46" s="18">
        <f t="shared" si="9"/>
        <v>9.3104487084526379</v>
      </c>
      <c r="V46" s="87"/>
      <c r="W46" s="18">
        <f t="shared" si="10"/>
        <v>11.465161559942931</v>
      </c>
      <c r="X46" s="18">
        <f t="shared" si="10"/>
        <v>9.9159881335104725</v>
      </c>
      <c r="Y46" s="18">
        <f t="shared" si="10"/>
        <v>8.9522842697250269</v>
      </c>
      <c r="Z46" s="18">
        <f t="shared" si="10"/>
        <v>12.080014147618581</v>
      </c>
      <c r="AA46" s="18">
        <f t="shared" si="10"/>
        <v>11.517854115910092</v>
      </c>
      <c r="AB46" s="87"/>
      <c r="AC46" s="18">
        <f t="shared" si="11"/>
        <v>10.752239089475378</v>
      </c>
      <c r="AD46" s="18">
        <f t="shared" si="11"/>
        <v>10.279816291983597</v>
      </c>
      <c r="AE46" s="18">
        <f t="shared" si="11"/>
        <v>11.419902043749826</v>
      </c>
      <c r="AF46" s="18">
        <f t="shared" si="11"/>
        <v>10.499409254429564</v>
      </c>
      <c r="AG46" s="18">
        <f t="shared" si="11"/>
        <v>11.191678796179145</v>
      </c>
      <c r="AH46" s="87"/>
      <c r="AI46" s="18">
        <f t="shared" si="12"/>
        <v>11.398250117210251</v>
      </c>
      <c r="AJ46" s="18">
        <f t="shared" si="12"/>
        <v>11.60551685955808</v>
      </c>
      <c r="AK46" s="18">
        <f t="shared" si="12"/>
        <v>8.6357774310526914</v>
      </c>
      <c r="AL46" s="18">
        <f t="shared" si="12"/>
        <v>11.456140755478234</v>
      </c>
      <c r="AM46" s="18">
        <f t="shared" si="12"/>
        <v>8.9477123226215856</v>
      </c>
    </row>
    <row r="47" spans="2:39" ht="12.75" customHeight="1" x14ac:dyDescent="0.25">
      <c r="B47" s="131"/>
      <c r="C47" s="7" t="s">
        <v>23</v>
      </c>
      <c r="D47" s="17">
        <f t="shared" si="8"/>
        <v>22.366472263664733</v>
      </c>
      <c r="E47" s="18">
        <f t="shared" si="8"/>
        <v>15.458601217624391</v>
      </c>
      <c r="F47" s="18">
        <f t="shared" si="8"/>
        <v>20.11741002930793</v>
      </c>
      <c r="G47" s="18">
        <f t="shared" si="8"/>
        <v>19.542921459185468</v>
      </c>
      <c r="H47" s="18">
        <f t="shared" si="8"/>
        <v>32.546230810914111</v>
      </c>
      <c r="I47" s="18">
        <f t="shared" si="8"/>
        <v>25.657174611446738</v>
      </c>
      <c r="J47" s="117"/>
      <c r="K47" s="18">
        <f t="shared" si="6"/>
        <v>17.040833813235377</v>
      </c>
      <c r="L47" s="18">
        <f t="shared" si="6"/>
        <v>21.154749817465046</v>
      </c>
      <c r="M47" s="18">
        <f t="shared" si="6"/>
        <v>26.349992574821059</v>
      </c>
      <c r="N47" s="18">
        <f t="shared" si="6"/>
        <v>35.415466011113807</v>
      </c>
      <c r="O47" s="18">
        <f t="shared" si="7"/>
        <v>24.702581297544974</v>
      </c>
      <c r="P47" s="117"/>
      <c r="Q47" s="18">
        <f t="shared" si="9"/>
        <v>17.664173282121123</v>
      </c>
      <c r="R47" s="18">
        <f t="shared" si="9"/>
        <v>20.942683665824525</v>
      </c>
      <c r="S47" s="18">
        <f t="shared" si="9"/>
        <v>24.323724496312778</v>
      </c>
      <c r="T47" s="18">
        <f t="shared" si="9"/>
        <v>29.144549039976432</v>
      </c>
      <c r="U47" s="18">
        <f t="shared" si="9"/>
        <v>24.373356953823428</v>
      </c>
      <c r="V47" s="87"/>
      <c r="W47" s="18">
        <f t="shared" si="10"/>
        <v>16.943278865381068</v>
      </c>
      <c r="X47" s="18">
        <f t="shared" si="10"/>
        <v>15.612922617628477</v>
      </c>
      <c r="Y47" s="18">
        <f t="shared" si="10"/>
        <v>20.394437352902809</v>
      </c>
      <c r="Z47" s="18">
        <f t="shared" si="10"/>
        <v>32.301514913585258</v>
      </c>
      <c r="AA47" s="18">
        <f t="shared" si="10"/>
        <v>25.34332050152242</v>
      </c>
      <c r="AB47" s="87"/>
      <c r="AC47" s="18">
        <f t="shared" si="11"/>
        <v>14.757037587690485</v>
      </c>
      <c r="AD47" s="18">
        <f t="shared" si="11"/>
        <v>16.813890495484486</v>
      </c>
      <c r="AE47" s="18">
        <f t="shared" si="11"/>
        <v>22.956767432792962</v>
      </c>
      <c r="AF47" s="18">
        <f t="shared" si="11"/>
        <v>31.700602060287121</v>
      </c>
      <c r="AG47" s="18">
        <f t="shared" si="11"/>
        <v>24.376966274669027</v>
      </c>
      <c r="AH47" s="87"/>
      <c r="AI47" s="18">
        <f t="shared" si="12"/>
        <v>20.1515093965548</v>
      </c>
      <c r="AJ47" s="18">
        <f t="shared" si="12"/>
        <v>23.95959955160691</v>
      </c>
      <c r="AK47" s="18">
        <f t="shared" si="12"/>
        <v>19.569661545372448</v>
      </c>
      <c r="AL47" s="18">
        <f t="shared" si="12"/>
        <v>24.310467389159101</v>
      </c>
      <c r="AM47" s="18">
        <f t="shared" si="12"/>
        <v>26.814018894788489</v>
      </c>
    </row>
    <row r="48" spans="2:39" ht="12.75" customHeight="1" x14ac:dyDescent="0.25"/>
    <row r="49" spans="2:39" ht="12.75" customHeight="1" x14ac:dyDescent="0.25"/>
    <row r="50" spans="2:39" ht="12.75" customHeight="1" x14ac:dyDescent="0.25"/>
    <row r="51" spans="2:39" ht="12.75" customHeight="1" x14ac:dyDescent="0.25">
      <c r="B51" s="140" t="s">
        <v>100</v>
      </c>
      <c r="C51" s="159"/>
      <c r="D51" s="161" t="s">
        <v>80</v>
      </c>
      <c r="E51" s="162"/>
      <c r="F51" s="162"/>
      <c r="G51" s="162"/>
      <c r="H51" s="162"/>
      <c r="I51" s="163"/>
      <c r="K51" s="164" t="s">
        <v>160</v>
      </c>
      <c r="L51" s="164"/>
      <c r="M51" s="164"/>
      <c r="N51" s="164"/>
      <c r="O51" s="164"/>
      <c r="Q51" s="164" t="s">
        <v>116</v>
      </c>
      <c r="R51" s="164"/>
      <c r="S51" s="164"/>
      <c r="T51" s="164"/>
      <c r="U51" s="164"/>
      <c r="W51" s="164" t="s">
        <v>161</v>
      </c>
      <c r="X51" s="164"/>
      <c r="Y51" s="164"/>
      <c r="Z51" s="164"/>
      <c r="AA51" s="164"/>
      <c r="AC51" s="164" t="s">
        <v>195</v>
      </c>
      <c r="AD51" s="164"/>
      <c r="AE51" s="164"/>
      <c r="AF51" s="164"/>
      <c r="AG51" s="164"/>
      <c r="AI51" s="164" t="s">
        <v>81</v>
      </c>
      <c r="AJ51" s="164"/>
      <c r="AK51" s="164"/>
      <c r="AL51" s="164"/>
      <c r="AM51" s="164"/>
    </row>
    <row r="52" spans="2:39" ht="44.1" customHeight="1" x14ac:dyDescent="0.25">
      <c r="B52" s="142"/>
      <c r="C52" s="160"/>
      <c r="D52" s="118" t="s">
        <v>25</v>
      </c>
      <c r="E52" s="118" t="s">
        <v>121</v>
      </c>
      <c r="F52" s="118" t="s">
        <v>60</v>
      </c>
      <c r="G52" s="118" t="s">
        <v>61</v>
      </c>
      <c r="H52" s="118" t="s">
        <v>62</v>
      </c>
      <c r="I52" s="118" t="s">
        <v>24</v>
      </c>
      <c r="K52" s="118" t="s">
        <v>121</v>
      </c>
      <c r="L52" s="118" t="s">
        <v>60</v>
      </c>
      <c r="M52" s="118" t="s">
        <v>61</v>
      </c>
      <c r="N52" s="118" t="s">
        <v>62</v>
      </c>
      <c r="O52" s="118" t="s">
        <v>24</v>
      </c>
      <c r="Q52" s="118" t="s">
        <v>121</v>
      </c>
      <c r="R52" s="118" t="s">
        <v>60</v>
      </c>
      <c r="S52" s="118" t="s">
        <v>61</v>
      </c>
      <c r="T52" s="118" t="s">
        <v>62</v>
      </c>
      <c r="U52" s="118" t="s">
        <v>24</v>
      </c>
      <c r="W52" s="118" t="s">
        <v>121</v>
      </c>
      <c r="X52" s="118" t="s">
        <v>60</v>
      </c>
      <c r="Y52" s="118" t="s">
        <v>61</v>
      </c>
      <c r="Z52" s="118" t="s">
        <v>62</v>
      </c>
      <c r="AA52" s="118" t="s">
        <v>24</v>
      </c>
      <c r="AC52" s="118" t="s">
        <v>121</v>
      </c>
      <c r="AD52" s="118" t="s">
        <v>60</v>
      </c>
      <c r="AE52" s="118" t="s">
        <v>61</v>
      </c>
      <c r="AF52" s="118" t="s">
        <v>62</v>
      </c>
      <c r="AG52" s="118" t="s">
        <v>24</v>
      </c>
      <c r="AI52" s="118" t="s">
        <v>121</v>
      </c>
      <c r="AJ52" s="118" t="s">
        <v>60</v>
      </c>
      <c r="AK52" s="118" t="s">
        <v>61</v>
      </c>
      <c r="AL52" s="118" t="s">
        <v>62</v>
      </c>
      <c r="AM52" s="118" t="s">
        <v>24</v>
      </c>
    </row>
    <row r="53" spans="2:39" ht="12.75" customHeight="1" x14ac:dyDescent="0.25">
      <c r="B53" s="129" t="s">
        <v>80</v>
      </c>
      <c r="C53" s="6" t="s">
        <v>25</v>
      </c>
      <c r="D53" s="17">
        <f t="shared" ref="D53:I62" si="13">D7/$D7*100</f>
        <v>100</v>
      </c>
      <c r="E53" s="17">
        <f t="shared" si="13"/>
        <v>20.576170250622003</v>
      </c>
      <c r="F53" s="17">
        <f t="shared" si="13"/>
        <v>26.636421186178676</v>
      </c>
      <c r="G53" s="17">
        <f t="shared" si="13"/>
        <v>21.648124543515099</v>
      </c>
      <c r="H53" s="17">
        <f t="shared" si="13"/>
        <v>23.32670244609594</v>
      </c>
      <c r="I53" s="17">
        <f t="shared" si="13"/>
        <v>7.812581573588286</v>
      </c>
      <c r="K53" s="17">
        <f t="shared" ref="K53:O55" si="14">K7/$D7*100</f>
        <v>33.021794969727367</v>
      </c>
      <c r="L53" s="17">
        <f t="shared" si="14"/>
        <v>34.568607745711773</v>
      </c>
      <c r="M53" s="17">
        <f t="shared" si="14"/>
        <v>13.678613100713358</v>
      </c>
      <c r="N53" s="17">
        <f t="shared" si="14"/>
        <v>11.155076120670781</v>
      </c>
      <c r="O53" s="17">
        <f t="shared" si="14"/>
        <v>7.5759080631767342</v>
      </c>
      <c r="Q53" s="17">
        <f t="shared" ref="Q53:U62" si="15">Q7/$D7*100</f>
        <v>23.29286854730984</v>
      </c>
      <c r="R53" s="17">
        <f t="shared" si="15"/>
        <v>35.661588669250939</v>
      </c>
      <c r="S53" s="17">
        <f t="shared" si="15"/>
        <v>16.289361959324321</v>
      </c>
      <c r="T53" s="17">
        <f t="shared" si="15"/>
        <v>16.503088454118721</v>
      </c>
      <c r="U53" s="17">
        <f t="shared" si="15"/>
        <v>8.2530923699961978</v>
      </c>
      <c r="W53" s="17">
        <f t="shared" ref="W53:AA62" si="16">W7/$D7*100</f>
        <v>17.911327676822605</v>
      </c>
      <c r="X53" s="17">
        <f t="shared" si="16"/>
        <v>24.144486995494539</v>
      </c>
      <c r="Y53" s="17">
        <f t="shared" si="16"/>
        <v>20.531006371460634</v>
      </c>
      <c r="Z53" s="17">
        <f t="shared" si="16"/>
        <v>27.207071241715468</v>
      </c>
      <c r="AA53" s="17">
        <f t="shared" si="16"/>
        <v>10.206107714506739</v>
      </c>
      <c r="AC53" s="17">
        <f t="shared" ref="AC53:AG62" si="17">AC7/$D7*100</f>
        <v>19.723561407491307</v>
      </c>
      <c r="AD53" s="17">
        <f t="shared" si="17"/>
        <v>23.677001715158472</v>
      </c>
      <c r="AE53" s="17">
        <f t="shared" si="17"/>
        <v>18.447278683141725</v>
      </c>
      <c r="AF53" s="17">
        <f t="shared" si="17"/>
        <v>26.484060757221044</v>
      </c>
      <c r="AG53" s="17">
        <f t="shared" si="17"/>
        <v>11.668097436987441</v>
      </c>
      <c r="AI53" s="17">
        <f t="shared" ref="AI53:AM62" si="18">AI7/$D7*100</f>
        <v>27.263465915306597</v>
      </c>
      <c r="AJ53" s="17">
        <f t="shared" si="18"/>
        <v>23.366610805561269</v>
      </c>
      <c r="AK53" s="17">
        <f t="shared" si="18"/>
        <v>19.245333910041889</v>
      </c>
      <c r="AL53" s="17">
        <f t="shared" si="18"/>
        <v>22.765012162743492</v>
      </c>
      <c r="AM53" s="17">
        <f t="shared" si="18"/>
        <v>7.3595772063467582</v>
      </c>
    </row>
    <row r="54" spans="2:39" ht="12.75" customHeight="1" x14ac:dyDescent="0.25">
      <c r="B54" s="130"/>
      <c r="C54" s="7" t="s">
        <v>8</v>
      </c>
      <c r="D54" s="17">
        <f t="shared" si="13"/>
        <v>100</v>
      </c>
      <c r="E54" s="18">
        <f t="shared" si="13"/>
        <v>14.954299370408522</v>
      </c>
      <c r="F54" s="18">
        <f t="shared" si="13"/>
        <v>24.171740975531179</v>
      </c>
      <c r="G54" s="18">
        <f t="shared" si="13"/>
        <v>26.388591610973901</v>
      </c>
      <c r="H54" s="18">
        <f t="shared" si="13"/>
        <v>25.795010439978078</v>
      </c>
      <c r="I54" s="18">
        <f t="shared" si="13"/>
        <v>8.6903576031083247</v>
      </c>
      <c r="K54" s="18">
        <f t="shared" si="14"/>
        <v>32.775410400571289</v>
      </c>
      <c r="L54" s="18">
        <f t="shared" si="14"/>
        <v>32.00060597713761</v>
      </c>
      <c r="M54" s="18">
        <f t="shared" si="14"/>
        <v>14.760977732710945</v>
      </c>
      <c r="N54" s="18">
        <f t="shared" si="14"/>
        <v>13.52016314919755</v>
      </c>
      <c r="O54" s="18">
        <f t="shared" si="14"/>
        <v>6.9428427403826012</v>
      </c>
      <c r="Q54" s="18">
        <f t="shared" si="15"/>
        <v>21.398143090887483</v>
      </c>
      <c r="R54" s="18">
        <f t="shared" si="15"/>
        <v>37.414096456846316</v>
      </c>
      <c r="S54" s="18">
        <f t="shared" si="15"/>
        <v>14.91724496835109</v>
      </c>
      <c r="T54" s="18">
        <f t="shared" si="15"/>
        <v>18.416238289313025</v>
      </c>
      <c r="U54" s="18">
        <f t="shared" si="15"/>
        <v>7.8542771946020871</v>
      </c>
      <c r="W54" s="18">
        <f t="shared" si="16"/>
        <v>15.472963882843047</v>
      </c>
      <c r="X54" s="18">
        <f t="shared" si="16"/>
        <v>23.190773137376496</v>
      </c>
      <c r="Y54" s="18">
        <f t="shared" si="16"/>
        <v>20.707253098705618</v>
      </c>
      <c r="Z54" s="18">
        <f t="shared" si="16"/>
        <v>30.478794699247491</v>
      </c>
      <c r="AA54" s="18">
        <f t="shared" si="16"/>
        <v>10.150215181827328</v>
      </c>
      <c r="AC54" s="18">
        <f t="shared" si="17"/>
        <v>17.630963481892703</v>
      </c>
      <c r="AD54" s="18">
        <f t="shared" si="17"/>
        <v>21.712473640933492</v>
      </c>
      <c r="AE54" s="18">
        <f t="shared" si="17"/>
        <v>19.566643911170477</v>
      </c>
      <c r="AF54" s="18">
        <f t="shared" si="17"/>
        <v>29.810707025029231</v>
      </c>
      <c r="AG54" s="18">
        <f t="shared" si="17"/>
        <v>11.279211940974085</v>
      </c>
      <c r="AI54" s="18">
        <f t="shared" si="18"/>
        <v>28.346432860529326</v>
      </c>
      <c r="AJ54" s="18">
        <f t="shared" si="18"/>
        <v>19.995966664264007</v>
      </c>
      <c r="AK54" s="18">
        <f t="shared" si="18"/>
        <v>20.634336653696344</v>
      </c>
      <c r="AL54" s="18">
        <f t="shared" si="18"/>
        <v>24.043964842581655</v>
      </c>
      <c r="AM54" s="18">
        <f t="shared" si="18"/>
        <v>6.9792989789286635</v>
      </c>
    </row>
    <row r="55" spans="2:39" ht="12.75" customHeight="1" x14ac:dyDescent="0.25">
      <c r="B55" s="131"/>
      <c r="C55" s="7" t="s">
        <v>9</v>
      </c>
      <c r="D55" s="17">
        <f t="shared" si="13"/>
        <v>100</v>
      </c>
      <c r="E55" s="18">
        <f t="shared" si="13"/>
        <v>26.00281521942761</v>
      </c>
      <c r="F55" s="18">
        <f t="shared" si="13"/>
        <v>29.015512550923265</v>
      </c>
      <c r="G55" s="18">
        <f t="shared" si="13"/>
        <v>17.07227562959676</v>
      </c>
      <c r="H55" s="18">
        <f t="shared" si="13"/>
        <v>20.944109277048533</v>
      </c>
      <c r="I55" s="18">
        <f t="shared" si="13"/>
        <v>6.9652873230038255</v>
      </c>
      <c r="K55" s="18">
        <f t="shared" si="14"/>
        <v>33.25962355225635</v>
      </c>
      <c r="L55" s="18">
        <f t="shared" si="14"/>
        <v>37.047432708832886</v>
      </c>
      <c r="M55" s="18">
        <f t="shared" si="14"/>
        <v>12.633834821419299</v>
      </c>
      <c r="N55" s="18">
        <f t="shared" si="14"/>
        <v>8.8721194506209642</v>
      </c>
      <c r="O55" s="18">
        <f t="shared" si="14"/>
        <v>8.1869894668705196</v>
      </c>
      <c r="Q55" s="18">
        <f t="shared" si="15"/>
        <v>25.121797490084113</v>
      </c>
      <c r="R55" s="18">
        <f t="shared" si="15"/>
        <v>33.969938723710754</v>
      </c>
      <c r="S55" s="18">
        <f t="shared" si="15"/>
        <v>17.613830614747233</v>
      </c>
      <c r="T55" s="18">
        <f t="shared" si="15"/>
        <v>14.656374940247655</v>
      </c>
      <c r="U55" s="18">
        <f t="shared" si="15"/>
        <v>8.638058231210282</v>
      </c>
      <c r="V55" s="87"/>
      <c r="W55" s="18">
        <f t="shared" si="16"/>
        <v>20.26501649263804</v>
      </c>
      <c r="X55" s="18">
        <f t="shared" si="16"/>
        <v>25.065082046521393</v>
      </c>
      <c r="Y55" s="18">
        <f t="shared" si="16"/>
        <v>20.360880013874116</v>
      </c>
      <c r="Z55" s="18">
        <f t="shared" si="16"/>
        <v>24.048962132054584</v>
      </c>
      <c r="AA55" s="18">
        <f t="shared" si="16"/>
        <v>10.260059314911878</v>
      </c>
      <c r="AB55" s="87"/>
      <c r="AC55" s="18">
        <f t="shared" si="17"/>
        <v>21.743491471102352</v>
      </c>
      <c r="AD55" s="18">
        <f t="shared" si="17"/>
        <v>25.573309299808216</v>
      </c>
      <c r="AE55" s="18">
        <f t="shared" si="17"/>
        <v>17.366784695932349</v>
      </c>
      <c r="AF55" s="18">
        <f t="shared" si="17"/>
        <v>23.272936094836098</v>
      </c>
      <c r="AG55" s="18">
        <f t="shared" si="17"/>
        <v>12.043478438320975</v>
      </c>
      <c r="AH55" s="87"/>
      <c r="AI55" s="18">
        <f t="shared" si="18"/>
        <v>26.218106238804634</v>
      </c>
      <c r="AJ55" s="18">
        <f t="shared" si="18"/>
        <v>26.620205464837817</v>
      </c>
      <c r="AK55" s="18">
        <f t="shared" si="18"/>
        <v>17.904565879057976</v>
      </c>
      <c r="AL55" s="18">
        <f t="shared" si="18"/>
        <v>21.530472580944938</v>
      </c>
      <c r="AM55" s="18">
        <f t="shared" si="18"/>
        <v>7.7266498363546461</v>
      </c>
    </row>
    <row r="56" spans="2:39" ht="12.75" customHeight="1" x14ac:dyDescent="0.25">
      <c r="B56" s="129" t="s">
        <v>81</v>
      </c>
      <c r="C56" s="7" t="s">
        <v>10</v>
      </c>
      <c r="D56" s="17">
        <f t="shared" si="13"/>
        <v>100</v>
      </c>
      <c r="E56" s="18">
        <f t="shared" si="13"/>
        <v>23.484967899366385</v>
      </c>
      <c r="F56" s="18">
        <f t="shared" si="13"/>
        <v>28.17161615960498</v>
      </c>
      <c r="G56" s="18">
        <f t="shared" si="13"/>
        <v>25.129688440232211</v>
      </c>
      <c r="H56" s="18">
        <f t="shared" si="13"/>
        <v>16.516467337439376</v>
      </c>
      <c r="I56" s="18">
        <f t="shared" si="13"/>
        <v>6.6972601633570497</v>
      </c>
      <c r="K56" s="18">
        <f t="shared" ref="K56:N70" si="19">K10/$D10*100</f>
        <v>40.784289162330531</v>
      </c>
      <c r="L56" s="18">
        <f t="shared" si="19"/>
        <v>40.854261796042621</v>
      </c>
      <c r="M56" s="18">
        <f t="shared" si="19"/>
        <v>9.2059351881349389</v>
      </c>
      <c r="N56" s="18">
        <f t="shared" si="19"/>
        <v>5.2514346837280117</v>
      </c>
      <c r="O56" s="18"/>
      <c r="Q56" s="18">
        <f t="shared" si="15"/>
        <v>29.804138570316081</v>
      </c>
      <c r="R56" s="18">
        <f t="shared" si="15"/>
        <v>44.148138561466844</v>
      </c>
      <c r="S56" s="18">
        <f t="shared" si="15"/>
        <v>14.484238389791514</v>
      </c>
      <c r="T56" s="18">
        <f t="shared" si="15"/>
        <v>6.9768796900994658</v>
      </c>
      <c r="U56" s="18">
        <f t="shared" si="15"/>
        <v>4.5866047883260777</v>
      </c>
      <c r="V56" s="87"/>
      <c r="W56" s="18">
        <f t="shared" si="16"/>
        <v>23.113211147393002</v>
      </c>
      <c r="X56" s="18">
        <f t="shared" si="16"/>
        <v>36.183995699267278</v>
      </c>
      <c r="Y56" s="18">
        <f t="shared" si="16"/>
        <v>18.691028083076709</v>
      </c>
      <c r="Z56" s="18">
        <f t="shared" si="16"/>
        <v>14.999416502955654</v>
      </c>
      <c r="AA56" s="18">
        <f t="shared" si="16"/>
        <v>7.0123485673073516</v>
      </c>
      <c r="AB56" s="87"/>
      <c r="AC56" s="18">
        <f t="shared" si="17"/>
        <v>29.644639238434028</v>
      </c>
      <c r="AD56" s="18">
        <f t="shared" si="17"/>
        <v>32.523837651764545</v>
      </c>
      <c r="AE56" s="18">
        <f t="shared" si="17"/>
        <v>14.524527339740184</v>
      </c>
      <c r="AF56" s="18">
        <f t="shared" si="17"/>
        <v>14.510141787016392</v>
      </c>
      <c r="AG56" s="18">
        <f t="shared" si="17"/>
        <v>8.7968539830448496</v>
      </c>
      <c r="AH56" s="87"/>
      <c r="AI56" s="18">
        <f t="shared" si="18"/>
        <v>24.56732726275176</v>
      </c>
      <c r="AJ56" s="18">
        <f t="shared" si="18"/>
        <v>29.654088572085939</v>
      </c>
      <c r="AK56" s="18">
        <f t="shared" si="18"/>
        <v>25.718141061378365</v>
      </c>
      <c r="AL56" s="18">
        <f t="shared" si="18"/>
        <v>14.990088846412517</v>
      </c>
      <c r="AM56" s="18">
        <f t="shared" si="18"/>
        <v>5.0703542573714229</v>
      </c>
    </row>
    <row r="57" spans="2:39" ht="12.75" customHeight="1" x14ac:dyDescent="0.25">
      <c r="B57" s="130"/>
      <c r="C57" s="7" t="s">
        <v>11</v>
      </c>
      <c r="D57" s="17">
        <f t="shared" si="13"/>
        <v>100</v>
      </c>
      <c r="E57" s="18">
        <f t="shared" si="13"/>
        <v>18.99260681758425</v>
      </c>
      <c r="F57" s="18">
        <f t="shared" si="13"/>
        <v>28.706772941533664</v>
      </c>
      <c r="G57" s="18">
        <f t="shared" si="13"/>
        <v>22.461033113952805</v>
      </c>
      <c r="H57" s="18">
        <f t="shared" si="13"/>
        <v>24.092606977895326</v>
      </c>
      <c r="I57" s="18">
        <f t="shared" si="13"/>
        <v>5.7469801490339494</v>
      </c>
      <c r="J57" s="87"/>
      <c r="K57" s="18">
        <f t="shared" si="19"/>
        <v>34.368334354010003</v>
      </c>
      <c r="L57" s="18">
        <f t="shared" si="19"/>
        <v>34.991136632782776</v>
      </c>
      <c r="M57" s="18">
        <f t="shared" si="19"/>
        <v>15.447070884029371</v>
      </c>
      <c r="N57" s="18">
        <f t="shared" si="19"/>
        <v>10.117035766328828</v>
      </c>
      <c r="O57" s="18">
        <f t="shared" ref="O57:O70" si="20">O11/$D11*100</f>
        <v>5.0764223628490344</v>
      </c>
      <c r="P57" s="87"/>
      <c r="Q57" s="18">
        <f t="shared" si="15"/>
        <v>30.711756149256292</v>
      </c>
      <c r="R57" s="18">
        <f t="shared" si="15"/>
        <v>29.739663259924104</v>
      </c>
      <c r="S57" s="18">
        <f t="shared" si="15"/>
        <v>16.542648272620859</v>
      </c>
      <c r="T57" s="18">
        <f t="shared" si="15"/>
        <v>17.36386019798098</v>
      </c>
      <c r="U57" s="18">
        <f t="shared" si="15"/>
        <v>5.6420721202177608</v>
      </c>
      <c r="V57" s="87"/>
      <c r="W57" s="18">
        <f t="shared" si="16"/>
        <v>18.386576813400769</v>
      </c>
      <c r="X57" s="18">
        <f t="shared" si="16"/>
        <v>17.484377432218086</v>
      </c>
      <c r="Y57" s="18">
        <f t="shared" si="16"/>
        <v>26.085075958464426</v>
      </c>
      <c r="Z57" s="18">
        <f t="shared" si="16"/>
        <v>31.291112703537522</v>
      </c>
      <c r="AA57" s="18">
        <f t="shared" si="16"/>
        <v>6.7528570923791849</v>
      </c>
      <c r="AB57" s="87"/>
      <c r="AC57" s="18">
        <f t="shared" si="17"/>
        <v>19.86197379379912</v>
      </c>
      <c r="AD57" s="18">
        <f t="shared" si="17"/>
        <v>17.306340210485498</v>
      </c>
      <c r="AE57" s="18">
        <f t="shared" si="17"/>
        <v>22.485524240897526</v>
      </c>
      <c r="AF57" s="18">
        <f t="shared" si="17"/>
        <v>31.485963613164852</v>
      </c>
      <c r="AG57" s="18">
        <f t="shared" si="17"/>
        <v>8.8601981416530027</v>
      </c>
      <c r="AH57" s="87"/>
      <c r="AI57" s="18">
        <f t="shared" si="18"/>
        <v>17.246902980351333</v>
      </c>
      <c r="AJ57" s="18">
        <f t="shared" si="18"/>
        <v>26.088737799616002</v>
      </c>
      <c r="AK57" s="18">
        <f t="shared" si="18"/>
        <v>23.329449522826266</v>
      </c>
      <c r="AL57" s="18">
        <f t="shared" si="18"/>
        <v>27.737228711807234</v>
      </c>
      <c r="AM57" s="18">
        <f t="shared" si="18"/>
        <v>5.5976809853991663</v>
      </c>
    </row>
    <row r="58" spans="2:39" ht="12.75" customHeight="1" x14ac:dyDescent="0.25">
      <c r="B58" s="130"/>
      <c r="C58" s="7" t="s">
        <v>12</v>
      </c>
      <c r="D58" s="17">
        <f t="shared" si="13"/>
        <v>100</v>
      </c>
      <c r="E58" s="18">
        <f t="shared" si="13"/>
        <v>19.622023363009134</v>
      </c>
      <c r="F58" s="18">
        <f t="shared" si="13"/>
        <v>28.733238263978123</v>
      </c>
      <c r="G58" s="18">
        <f t="shared" si="13"/>
        <v>23.42341448163641</v>
      </c>
      <c r="H58" s="18">
        <f t="shared" si="13"/>
        <v>22.269229814049179</v>
      </c>
      <c r="I58" s="18">
        <f t="shared" si="13"/>
        <v>5.9520940773271596</v>
      </c>
      <c r="J58" s="87"/>
      <c r="K58" s="18">
        <f t="shared" si="19"/>
        <v>34.32160414383771</v>
      </c>
      <c r="L58" s="18">
        <f t="shared" si="19"/>
        <v>30.79478085853065</v>
      </c>
      <c r="M58" s="18">
        <f t="shared" si="19"/>
        <v>15.546151899589708</v>
      </c>
      <c r="N58" s="18">
        <f t="shared" si="19"/>
        <v>12.850112051088313</v>
      </c>
      <c r="O58" s="18">
        <f t="shared" si="20"/>
        <v>6.4873510469536155</v>
      </c>
      <c r="P58" s="87"/>
      <c r="Q58" s="18">
        <f t="shared" si="15"/>
        <v>21.024597402514928</v>
      </c>
      <c r="R58" s="18">
        <f t="shared" si="15"/>
        <v>35.60496774944918</v>
      </c>
      <c r="S58" s="18">
        <f t="shared" si="15"/>
        <v>19.394777269403093</v>
      </c>
      <c r="T58" s="18">
        <f t="shared" si="15"/>
        <v>16.775252177319004</v>
      </c>
      <c r="U58" s="18">
        <f t="shared" si="15"/>
        <v>7.2004054013137946</v>
      </c>
      <c r="V58" s="87"/>
      <c r="W58" s="18">
        <f t="shared" si="16"/>
        <v>19.154629311163074</v>
      </c>
      <c r="X58" s="18">
        <f t="shared" si="16"/>
        <v>24.153816626086279</v>
      </c>
      <c r="Y58" s="18">
        <f t="shared" si="16"/>
        <v>20.87814543371686</v>
      </c>
      <c r="Z58" s="18">
        <f t="shared" si="16"/>
        <v>28.34459746715325</v>
      </c>
      <c r="AA58" s="18">
        <f t="shared" si="16"/>
        <v>7.4688111618805424</v>
      </c>
      <c r="AB58" s="87"/>
      <c r="AC58" s="18">
        <f t="shared" si="17"/>
        <v>18.207554625897814</v>
      </c>
      <c r="AD58" s="18">
        <f t="shared" si="17"/>
        <v>27.199813705568388</v>
      </c>
      <c r="AE58" s="18">
        <f t="shared" si="17"/>
        <v>19.048988359319637</v>
      </c>
      <c r="AF58" s="18">
        <f t="shared" si="17"/>
        <v>26.784589947562441</v>
      </c>
      <c r="AG58" s="18">
        <f t="shared" si="17"/>
        <v>8.7590533616517234</v>
      </c>
      <c r="AH58" s="87"/>
      <c r="AI58" s="18">
        <f t="shared" si="18"/>
        <v>36.215368377733611</v>
      </c>
      <c r="AJ58" s="18">
        <f t="shared" si="18"/>
        <v>16.101290084402908</v>
      </c>
      <c r="AK58" s="18">
        <f t="shared" si="18"/>
        <v>19.451979627817106</v>
      </c>
      <c r="AL58" s="18">
        <f t="shared" si="18"/>
        <v>22.39075600067542</v>
      </c>
      <c r="AM58" s="18">
        <f t="shared" si="18"/>
        <v>5.8406059093709572</v>
      </c>
    </row>
    <row r="59" spans="2:39" ht="12.75" customHeight="1" x14ac:dyDescent="0.25">
      <c r="B59" s="131"/>
      <c r="C59" s="7" t="s">
        <v>13</v>
      </c>
      <c r="D59" s="17">
        <f t="shared" si="13"/>
        <v>100</v>
      </c>
      <c r="E59" s="18">
        <f t="shared" si="13"/>
        <v>20.976256439544191</v>
      </c>
      <c r="F59" s="18">
        <f t="shared" si="13"/>
        <v>22.158101912490835</v>
      </c>
      <c r="G59" s="18">
        <f t="shared" si="13"/>
        <v>17.321498294257637</v>
      </c>
      <c r="H59" s="18">
        <f t="shared" si="13"/>
        <v>27.717641560087952</v>
      </c>
      <c r="I59" s="18">
        <f t="shared" si="13"/>
        <v>11.826501793619384</v>
      </c>
      <c r="J59" s="87"/>
      <c r="K59" s="18">
        <f t="shared" si="19"/>
        <v>26.102109357490168</v>
      </c>
      <c r="L59" s="18">
        <f t="shared" si="19"/>
        <v>33.769336084074787</v>
      </c>
      <c r="M59" s="18">
        <f t="shared" si="19"/>
        <v>13.260574097489011</v>
      </c>
      <c r="N59" s="18">
        <f t="shared" si="19"/>
        <v>14.06454339265794</v>
      </c>
      <c r="O59" s="18">
        <f t="shared" si="20"/>
        <v>12.803437068288066</v>
      </c>
      <c r="P59" s="87"/>
      <c r="Q59" s="18">
        <f t="shared" si="15"/>
        <v>15.258132053830325</v>
      </c>
      <c r="R59" s="18">
        <f t="shared" si="15"/>
        <v>35.500000398753379</v>
      </c>
      <c r="S59" s="18">
        <f t="shared" si="15"/>
        <v>14.428345037922943</v>
      </c>
      <c r="T59" s="18">
        <f t="shared" si="15"/>
        <v>21.275681145165549</v>
      </c>
      <c r="U59" s="18">
        <f t="shared" si="15"/>
        <v>13.537841364327802</v>
      </c>
      <c r="V59" s="87"/>
      <c r="W59" s="18">
        <f t="shared" si="16"/>
        <v>13.298652647234716</v>
      </c>
      <c r="X59" s="18">
        <f t="shared" si="16"/>
        <v>22.399541443962065</v>
      </c>
      <c r="Y59" s="18">
        <f t="shared" si="16"/>
        <v>16.747329991619541</v>
      </c>
      <c r="Z59" s="18">
        <f t="shared" si="16"/>
        <v>30.168176901839388</v>
      </c>
      <c r="AA59" s="18">
        <f t="shared" si="16"/>
        <v>17.386299015344274</v>
      </c>
      <c r="AB59" s="87"/>
      <c r="AC59" s="18">
        <f t="shared" si="17"/>
        <v>14.985288641070083</v>
      </c>
      <c r="AD59" s="18">
        <f t="shared" si="17"/>
        <v>20.515168549865699</v>
      </c>
      <c r="AE59" s="18">
        <f t="shared" si="17"/>
        <v>16.941304588959706</v>
      </c>
      <c r="AF59" s="18">
        <f t="shared" si="17"/>
        <v>29.284888999461607</v>
      </c>
      <c r="AG59" s="18">
        <f t="shared" si="17"/>
        <v>18.273349220642899</v>
      </c>
      <c r="AH59" s="87"/>
      <c r="AI59" s="18">
        <f t="shared" si="18"/>
        <v>29.260450211589028</v>
      </c>
      <c r="AJ59" s="18">
        <f t="shared" si="18"/>
        <v>23.745263569335446</v>
      </c>
      <c r="AK59" s="18">
        <f t="shared" si="18"/>
        <v>11.804670926499083</v>
      </c>
      <c r="AL59" s="18">
        <f t="shared" si="18"/>
        <v>23.662463287929381</v>
      </c>
      <c r="AM59" s="18">
        <f t="shared" si="18"/>
        <v>11.527152004647059</v>
      </c>
    </row>
    <row r="60" spans="2:39" ht="12.75" customHeight="1" x14ac:dyDescent="0.25">
      <c r="B60" s="129" t="s">
        <v>82</v>
      </c>
      <c r="C60" s="7" t="s">
        <v>14</v>
      </c>
      <c r="D60" s="17">
        <f t="shared" si="13"/>
        <v>100</v>
      </c>
      <c r="E60" s="18">
        <f t="shared" si="13"/>
        <v>19.898016778038112</v>
      </c>
      <c r="F60" s="18">
        <f t="shared" si="13"/>
        <v>23.847757928129028</v>
      </c>
      <c r="G60" s="18">
        <f t="shared" si="13"/>
        <v>19.049374026174313</v>
      </c>
      <c r="H60" s="18">
        <f t="shared" si="13"/>
        <v>27.967124792657668</v>
      </c>
      <c r="I60" s="18">
        <f t="shared" si="13"/>
        <v>9.2377264750008941</v>
      </c>
      <c r="J60" s="87"/>
      <c r="K60" s="18">
        <f t="shared" si="19"/>
        <v>26.888355717851571</v>
      </c>
      <c r="L60" s="18">
        <f t="shared" si="19"/>
        <v>34.502359249038506</v>
      </c>
      <c r="M60" s="18">
        <f t="shared" si="19"/>
        <v>13.341624759762919</v>
      </c>
      <c r="N60" s="18">
        <f t="shared" si="19"/>
        <v>15.30080265244794</v>
      </c>
      <c r="O60" s="18">
        <f t="shared" si="20"/>
        <v>9.9668576208990931</v>
      </c>
      <c r="P60" s="87"/>
      <c r="Q60" s="18">
        <f t="shared" si="15"/>
        <v>20.551438659448323</v>
      </c>
      <c r="R60" s="18">
        <f t="shared" si="15"/>
        <v>33.347009939240557</v>
      </c>
      <c r="S60" s="18">
        <f t="shared" si="15"/>
        <v>14.895494618132506</v>
      </c>
      <c r="T60" s="18">
        <f t="shared" si="15"/>
        <v>20.624516888791359</v>
      </c>
      <c r="U60" s="18">
        <f t="shared" si="15"/>
        <v>10.581539894387284</v>
      </c>
      <c r="V60" s="87"/>
      <c r="W60" s="18">
        <f t="shared" si="16"/>
        <v>17.330299214292179</v>
      </c>
      <c r="X60" s="18">
        <f t="shared" si="16"/>
        <v>22.788090231884141</v>
      </c>
      <c r="Y60" s="18">
        <f t="shared" si="16"/>
        <v>17.538120864501735</v>
      </c>
      <c r="Z60" s="18">
        <f t="shared" si="16"/>
        <v>29.519108943326149</v>
      </c>
      <c r="AA60" s="18">
        <f t="shared" si="16"/>
        <v>12.824380745995809</v>
      </c>
      <c r="AB60" s="87"/>
      <c r="AC60" s="18">
        <f t="shared" si="17"/>
        <v>17.350050247686841</v>
      </c>
      <c r="AD60" s="18">
        <f t="shared" si="17"/>
        <v>22.18510291477039</v>
      </c>
      <c r="AE60" s="18">
        <f t="shared" si="17"/>
        <v>16.267716696566744</v>
      </c>
      <c r="AF60" s="18">
        <f t="shared" si="17"/>
        <v>30.291828233747403</v>
      </c>
      <c r="AG60" s="18">
        <f t="shared" si="17"/>
        <v>13.905301907228635</v>
      </c>
      <c r="AH60" s="87"/>
      <c r="AI60" s="18">
        <f t="shared" si="18"/>
        <v>26.136681274339775</v>
      </c>
      <c r="AJ60" s="18">
        <f t="shared" si="18"/>
        <v>24.819460418445086</v>
      </c>
      <c r="AK60" s="18">
        <f t="shared" si="18"/>
        <v>14.946189036750782</v>
      </c>
      <c r="AL60" s="18">
        <f t="shared" si="18"/>
        <v>25.052302928414239</v>
      </c>
      <c r="AM60" s="18">
        <f t="shared" si="18"/>
        <v>9.0453663420501282</v>
      </c>
    </row>
    <row r="61" spans="2:39" ht="12.75" customHeight="1" x14ac:dyDescent="0.25">
      <c r="B61" s="130"/>
      <c r="C61" s="7" t="s">
        <v>15</v>
      </c>
      <c r="D61" s="17">
        <f t="shared" si="13"/>
        <v>100</v>
      </c>
      <c r="E61" s="18">
        <f t="shared" si="13"/>
        <v>25.205577292819783</v>
      </c>
      <c r="F61" s="18">
        <f t="shared" si="13"/>
        <v>25.37034448196215</v>
      </c>
      <c r="G61" s="18">
        <f t="shared" si="13"/>
        <v>22.748203849988297</v>
      </c>
      <c r="H61" s="18">
        <f t="shared" si="13"/>
        <v>17.140297129329248</v>
      </c>
      <c r="I61" s="18">
        <f t="shared" si="13"/>
        <v>9.5355772459005195</v>
      </c>
      <c r="J61" s="87"/>
      <c r="K61" s="18">
        <f t="shared" si="19"/>
        <v>34.613173436051348</v>
      </c>
      <c r="L61" s="18">
        <f t="shared" si="19"/>
        <v>36.398893372102876</v>
      </c>
      <c r="M61" s="18">
        <f t="shared" si="19"/>
        <v>13.126237390894261</v>
      </c>
      <c r="N61" s="18">
        <f t="shared" si="19"/>
        <v>9.3635914406898841</v>
      </c>
      <c r="O61" s="18">
        <f t="shared" si="20"/>
        <v>6.4981043602616317</v>
      </c>
      <c r="P61" s="87"/>
      <c r="Q61" s="18">
        <f t="shared" si="15"/>
        <v>26.071948703471183</v>
      </c>
      <c r="R61" s="18">
        <f t="shared" si="15"/>
        <v>37.071631593957164</v>
      </c>
      <c r="S61" s="18">
        <f t="shared" si="15"/>
        <v>13.906401391354622</v>
      </c>
      <c r="T61" s="18">
        <f t="shared" si="15"/>
        <v>15.911130274879264</v>
      </c>
      <c r="U61" s="18">
        <f t="shared" si="15"/>
        <v>7.0388880363377453</v>
      </c>
      <c r="V61" s="87"/>
      <c r="W61" s="18">
        <f t="shared" si="16"/>
        <v>17.737695547944099</v>
      </c>
      <c r="X61" s="18">
        <f t="shared" si="16"/>
        <v>20.299768996233922</v>
      </c>
      <c r="Y61" s="18">
        <f t="shared" si="16"/>
        <v>26.697263652603343</v>
      </c>
      <c r="Z61" s="18">
        <f t="shared" si="16"/>
        <v>26.521066516929022</v>
      </c>
      <c r="AA61" s="18">
        <f t="shared" si="16"/>
        <v>8.744205286289608</v>
      </c>
      <c r="AB61" s="87"/>
      <c r="AC61" s="18">
        <f t="shared" si="17"/>
        <v>22.057898913124724</v>
      </c>
      <c r="AD61" s="18">
        <f t="shared" si="17"/>
        <v>21.784410104629124</v>
      </c>
      <c r="AE61" s="18">
        <f t="shared" si="17"/>
        <v>18.961974096303869</v>
      </c>
      <c r="AF61" s="18">
        <f t="shared" si="17"/>
        <v>27.417342433297314</v>
      </c>
      <c r="AG61" s="18">
        <f t="shared" si="17"/>
        <v>9.7783744526449663</v>
      </c>
      <c r="AH61" s="87"/>
      <c r="AI61" s="18">
        <f t="shared" si="18"/>
        <v>31.123470156068443</v>
      </c>
      <c r="AJ61" s="18">
        <f t="shared" si="18"/>
        <v>17.172064356277197</v>
      </c>
      <c r="AK61" s="18">
        <f t="shared" si="18"/>
        <v>24.38873740699843</v>
      </c>
      <c r="AL61" s="18">
        <f t="shared" si="18"/>
        <v>20.197354481649089</v>
      </c>
      <c r="AM61" s="18">
        <f t="shared" si="18"/>
        <v>7.1183735990068397</v>
      </c>
    </row>
    <row r="62" spans="2:39" ht="12.75" customHeight="1" x14ac:dyDescent="0.25">
      <c r="B62" s="130"/>
      <c r="C62" s="7" t="s">
        <v>16</v>
      </c>
      <c r="D62" s="17">
        <f t="shared" si="13"/>
        <v>100</v>
      </c>
      <c r="E62" s="18">
        <f t="shared" si="13"/>
        <v>18.520542285967736</v>
      </c>
      <c r="F62" s="18">
        <f t="shared" si="13"/>
        <v>32.344738406918857</v>
      </c>
      <c r="G62" s="18">
        <f t="shared" si="13"/>
        <v>25.37742930827654</v>
      </c>
      <c r="H62" s="18">
        <f t="shared" si="13"/>
        <v>19.612434330180069</v>
      </c>
      <c r="I62" s="18">
        <f t="shared" si="13"/>
        <v>4.1448556686567999</v>
      </c>
      <c r="J62" s="87"/>
      <c r="K62" s="18">
        <f t="shared" si="19"/>
        <v>42.524485113065225</v>
      </c>
      <c r="L62" s="18">
        <f t="shared" si="19"/>
        <v>33.406603366427795</v>
      </c>
      <c r="M62" s="18">
        <f t="shared" si="19"/>
        <v>14.646988806063638</v>
      </c>
      <c r="N62" s="18">
        <f t="shared" si="19"/>
        <v>5.2312989294024197</v>
      </c>
      <c r="O62" s="18">
        <f t="shared" si="20"/>
        <v>4.1906237850409322</v>
      </c>
      <c r="P62" s="87"/>
      <c r="Q62" s="18">
        <f t="shared" si="15"/>
        <v>26.097939163117239</v>
      </c>
      <c r="R62" s="18">
        <f t="shared" si="15"/>
        <v>38.682989912820545</v>
      </c>
      <c r="S62" s="18">
        <f t="shared" si="15"/>
        <v>20.363297402302901</v>
      </c>
      <c r="T62" s="18">
        <f t="shared" si="15"/>
        <v>9.7846780337155668</v>
      </c>
      <c r="U62" s="18">
        <f t="shared" si="15"/>
        <v>5.0710954880437491</v>
      </c>
      <c r="V62" s="87"/>
      <c r="W62" s="18">
        <f t="shared" si="16"/>
        <v>19.037790124820109</v>
      </c>
      <c r="X62" s="18">
        <f t="shared" si="16"/>
        <v>29.173170824045524</v>
      </c>
      <c r="Y62" s="18">
        <f t="shared" si="16"/>
        <v>21.408596126768828</v>
      </c>
      <c r="Z62" s="18">
        <f t="shared" si="16"/>
        <v>23.685046185717603</v>
      </c>
      <c r="AA62" s="18">
        <f t="shared" si="16"/>
        <v>6.6953967386479603</v>
      </c>
      <c r="AB62" s="87"/>
      <c r="AC62" s="18">
        <f t="shared" si="17"/>
        <v>22.202232930527636</v>
      </c>
      <c r="AD62" s="18">
        <f t="shared" si="17"/>
        <v>27.57852592223184</v>
      </c>
      <c r="AE62" s="18">
        <f t="shared" si="17"/>
        <v>21.859570280856381</v>
      </c>
      <c r="AF62" s="18">
        <f t="shared" si="17"/>
        <v>19.244514620583704</v>
      </c>
      <c r="AG62" s="18">
        <f t="shared" si="17"/>
        <v>9.1151562458004616</v>
      </c>
      <c r="AH62" s="87"/>
      <c r="AI62" s="18">
        <f t="shared" si="18"/>
        <v>26.520766721939438</v>
      </c>
      <c r="AJ62" s="18">
        <f t="shared" si="18"/>
        <v>25.173475818670966</v>
      </c>
      <c r="AK62" s="18">
        <f t="shared" si="18"/>
        <v>23.096589275057951</v>
      </c>
      <c r="AL62" s="18">
        <f t="shared" si="18"/>
        <v>20.598269802805667</v>
      </c>
      <c r="AM62" s="18">
        <f t="shared" si="18"/>
        <v>4.6108983815260043</v>
      </c>
    </row>
    <row r="63" spans="2:39" ht="12.75" customHeight="1" x14ac:dyDescent="0.25">
      <c r="B63" s="123" t="s">
        <v>116</v>
      </c>
      <c r="C63" s="7" t="s">
        <v>115</v>
      </c>
      <c r="D63" s="17">
        <f t="shared" ref="D63:I70" si="21">D17/$D17*100</f>
        <v>100</v>
      </c>
      <c r="E63" s="18">
        <f t="shared" si="21"/>
        <v>21.064950235942071</v>
      </c>
      <c r="F63" s="18">
        <f t="shared" si="21"/>
        <v>27.404098628708841</v>
      </c>
      <c r="G63" s="18">
        <f t="shared" si="21"/>
        <v>21.871691090440169</v>
      </c>
      <c r="H63" s="18">
        <f t="shared" si="21"/>
        <v>22.090312243145657</v>
      </c>
      <c r="I63" s="18">
        <f t="shared" si="21"/>
        <v>7.5689478017632599</v>
      </c>
      <c r="J63" s="87"/>
      <c r="K63" s="18">
        <f t="shared" si="19"/>
        <v>33.639604116212354</v>
      </c>
      <c r="L63" s="18">
        <f t="shared" si="19"/>
        <v>34.960207828479469</v>
      </c>
      <c r="M63" s="18">
        <f t="shared" si="19"/>
        <v>13.738438592209526</v>
      </c>
      <c r="N63" s="18">
        <f t="shared" si="19"/>
        <v>9.9540295859699075</v>
      </c>
      <c r="O63" s="18">
        <f t="shared" si="20"/>
        <v>7.7077198771287634</v>
      </c>
      <c r="P63" s="87"/>
      <c r="Q63" s="18">
        <f t="shared" ref="Q63:U70" si="22">Q17/$D17*100</f>
        <v>22.799422566654961</v>
      </c>
      <c r="R63" s="18">
        <f t="shared" si="22"/>
        <v>36.143343727508885</v>
      </c>
      <c r="S63" s="18">
        <f t="shared" si="22"/>
        <v>16.757191475946197</v>
      </c>
      <c r="T63" s="18">
        <f t="shared" si="22"/>
        <v>15.819636546055186</v>
      </c>
      <c r="U63" s="18">
        <f t="shared" si="22"/>
        <v>8.4804056838347552</v>
      </c>
      <c r="V63" s="87"/>
      <c r="W63" s="18">
        <f t="shared" ref="W63:AA70" si="23">W17/$D17*100</f>
        <v>18.527655919223232</v>
      </c>
      <c r="X63" s="18">
        <f t="shared" si="23"/>
        <v>24.30207014997243</v>
      </c>
      <c r="Y63" s="18">
        <f t="shared" si="23"/>
        <v>20.694863413370133</v>
      </c>
      <c r="Z63" s="18">
        <f t="shared" si="23"/>
        <v>25.981060633212998</v>
      </c>
      <c r="AA63" s="18">
        <f t="shared" si="23"/>
        <v>10.494349884221203</v>
      </c>
      <c r="AB63" s="87"/>
      <c r="AC63" s="18">
        <f t="shared" ref="AC63:AG70" si="24">AC17/$D17*100</f>
        <v>20.016558145255363</v>
      </c>
      <c r="AD63" s="18">
        <f t="shared" si="24"/>
        <v>23.920560244587563</v>
      </c>
      <c r="AE63" s="18">
        <f t="shared" si="24"/>
        <v>19.411568810141237</v>
      </c>
      <c r="AF63" s="18">
        <f t="shared" si="24"/>
        <v>24.690468578989325</v>
      </c>
      <c r="AG63" s="18">
        <f t="shared" si="24"/>
        <v>11.960844221026527</v>
      </c>
      <c r="AH63" s="87"/>
      <c r="AI63" s="18">
        <f t="shared" ref="AI63:AM70" si="25">AI17/$D17*100</f>
        <v>27.847203114088249</v>
      </c>
      <c r="AJ63" s="18">
        <f t="shared" si="25"/>
        <v>23.136980572599438</v>
      </c>
      <c r="AK63" s="18">
        <f t="shared" si="25"/>
        <v>19.549523394506853</v>
      </c>
      <c r="AL63" s="18">
        <f t="shared" si="25"/>
        <v>22.140084849646346</v>
      </c>
      <c r="AM63" s="18">
        <f t="shared" si="25"/>
        <v>7.3262080691591267</v>
      </c>
    </row>
    <row r="64" spans="2:39" ht="12.75" customHeight="1" x14ac:dyDescent="0.25">
      <c r="B64" s="129" t="s">
        <v>84</v>
      </c>
      <c r="C64" s="7" t="s">
        <v>17</v>
      </c>
      <c r="D64" s="17">
        <f t="shared" si="21"/>
        <v>100</v>
      </c>
      <c r="E64" s="18">
        <f t="shared" si="21"/>
        <v>22.410932575224209</v>
      </c>
      <c r="F64" s="18">
        <f t="shared" si="21"/>
        <v>28.199225594755379</v>
      </c>
      <c r="G64" s="18">
        <f t="shared" si="21"/>
        <v>13.978614099794223</v>
      </c>
      <c r="H64" s="18">
        <f t="shared" si="21"/>
        <v>27.19961984205494</v>
      </c>
      <c r="I64" s="18">
        <f t="shared" si="21"/>
        <v>8.2116078881712653</v>
      </c>
      <c r="J64" s="87"/>
      <c r="K64" s="18">
        <f t="shared" si="19"/>
        <v>35.760016703523917</v>
      </c>
      <c r="L64" s="18">
        <f t="shared" si="19"/>
        <v>30.959973077450297</v>
      </c>
      <c r="M64" s="18">
        <f t="shared" si="19"/>
        <v>16.044065729385093</v>
      </c>
      <c r="N64" s="18">
        <f t="shared" si="19"/>
        <v>11.090796129162033</v>
      </c>
      <c r="O64" s="18">
        <f t="shared" si="20"/>
        <v>6.1451483604786814</v>
      </c>
      <c r="P64" s="87"/>
      <c r="Q64" s="18">
        <f t="shared" si="22"/>
        <v>28.458020937969071</v>
      </c>
      <c r="R64" s="18">
        <f t="shared" si="22"/>
        <v>31.393822284860445</v>
      </c>
      <c r="S64" s="18">
        <f t="shared" si="22"/>
        <v>17.437519866202063</v>
      </c>
      <c r="T64" s="18">
        <f t="shared" si="22"/>
        <v>16.184518982222379</v>
      </c>
      <c r="U64" s="18">
        <f t="shared" si="22"/>
        <v>6.5261179287460598</v>
      </c>
      <c r="V64" s="87"/>
      <c r="W64" s="18">
        <f t="shared" si="23"/>
        <v>23.47905417993378</v>
      </c>
      <c r="X64" s="18">
        <f t="shared" si="23"/>
        <v>20.632492130968199</v>
      </c>
      <c r="Y64" s="18">
        <f t="shared" si="23"/>
        <v>18.754519096804479</v>
      </c>
      <c r="Z64" s="18">
        <f t="shared" si="23"/>
        <v>28.053940796702076</v>
      </c>
      <c r="AA64" s="18">
        <f t="shared" si="23"/>
        <v>9.0799937955914736</v>
      </c>
      <c r="AB64" s="87"/>
      <c r="AC64" s="18">
        <f t="shared" si="24"/>
        <v>21.465055217962739</v>
      </c>
      <c r="AD64" s="18">
        <f t="shared" si="24"/>
        <v>24.042282492406827</v>
      </c>
      <c r="AE64" s="18">
        <f t="shared" si="24"/>
        <v>18.078344662108002</v>
      </c>
      <c r="AF64" s="18">
        <f t="shared" si="24"/>
        <v>24.893306028843288</v>
      </c>
      <c r="AG64" s="18">
        <f t="shared" si="24"/>
        <v>11.521011598679163</v>
      </c>
      <c r="AH64" s="87"/>
      <c r="AI64" s="18">
        <f t="shared" si="25"/>
        <v>31.259620122144522</v>
      </c>
      <c r="AJ64" s="18">
        <f t="shared" si="25"/>
        <v>22.244360969262715</v>
      </c>
      <c r="AK64" s="18">
        <f t="shared" si="25"/>
        <v>18.470903997599713</v>
      </c>
      <c r="AL64" s="18">
        <f t="shared" si="25"/>
        <v>22.155027247199008</v>
      </c>
      <c r="AM64" s="18">
        <f t="shared" si="25"/>
        <v>5.8700876637940524</v>
      </c>
    </row>
    <row r="65" spans="2:41" ht="12.75" customHeight="1" x14ac:dyDescent="0.25">
      <c r="B65" s="130"/>
      <c r="C65" s="7" t="s">
        <v>18</v>
      </c>
      <c r="D65" s="17">
        <f t="shared" si="21"/>
        <v>100</v>
      </c>
      <c r="E65" s="18">
        <f t="shared" si="21"/>
        <v>13.779832667348742</v>
      </c>
      <c r="F65" s="18">
        <f t="shared" si="21"/>
        <v>30.757738719331563</v>
      </c>
      <c r="G65" s="18">
        <f t="shared" si="21"/>
        <v>19.891555577195042</v>
      </c>
      <c r="H65" s="18">
        <f t="shared" si="21"/>
        <v>27.125208449658899</v>
      </c>
      <c r="I65" s="18">
        <f t="shared" si="21"/>
        <v>8.4456645864657567</v>
      </c>
      <c r="J65" s="87"/>
      <c r="K65" s="18">
        <f t="shared" si="19"/>
        <v>32.71866131154767</v>
      </c>
      <c r="L65" s="18">
        <f t="shared" si="19"/>
        <v>29.338466419950564</v>
      </c>
      <c r="M65" s="18">
        <f t="shared" si="19"/>
        <v>15.153491111439635</v>
      </c>
      <c r="N65" s="18">
        <f t="shared" si="19"/>
        <v>13.971499252629391</v>
      </c>
      <c r="O65" s="18">
        <f t="shared" si="20"/>
        <v>8.8178819044327348</v>
      </c>
      <c r="P65" s="87"/>
      <c r="Q65" s="18">
        <f t="shared" si="22"/>
        <v>22.710089960188448</v>
      </c>
      <c r="R65" s="18">
        <f t="shared" si="22"/>
        <v>32.72634329154392</v>
      </c>
      <c r="S65" s="18">
        <f t="shared" si="22"/>
        <v>18.008319285579155</v>
      </c>
      <c r="T65" s="18">
        <f t="shared" si="22"/>
        <v>17.618151482130209</v>
      </c>
      <c r="U65" s="18">
        <f t="shared" si="22"/>
        <v>8.9370959805582455</v>
      </c>
      <c r="V65" s="87"/>
      <c r="W65" s="18">
        <f t="shared" si="23"/>
        <v>13.621623406470274</v>
      </c>
      <c r="X65" s="18">
        <f t="shared" si="23"/>
        <v>24.494230408797783</v>
      </c>
      <c r="Y65" s="18">
        <f t="shared" si="23"/>
        <v>18.031618798806136</v>
      </c>
      <c r="Z65" s="18">
        <f t="shared" si="23"/>
        <v>32.451507528304475</v>
      </c>
      <c r="AA65" s="18">
        <f t="shared" si="23"/>
        <v>11.401019857621328</v>
      </c>
      <c r="AB65" s="87"/>
      <c r="AC65" s="18">
        <f t="shared" si="24"/>
        <v>13.772186383369592</v>
      </c>
      <c r="AD65" s="18">
        <f t="shared" si="24"/>
        <v>23.929604637101253</v>
      </c>
      <c r="AE65" s="18">
        <f t="shared" si="24"/>
        <v>18.606918438492386</v>
      </c>
      <c r="AF65" s="18">
        <f t="shared" si="24"/>
        <v>30.986241336940651</v>
      </c>
      <c r="AG65" s="18">
        <f t="shared" si="24"/>
        <v>12.705049204096126</v>
      </c>
      <c r="AH65" s="87"/>
      <c r="AI65" s="18">
        <f t="shared" si="25"/>
        <v>25.412881898458217</v>
      </c>
      <c r="AJ65" s="18">
        <f t="shared" si="25"/>
        <v>23.034080269259693</v>
      </c>
      <c r="AK65" s="18">
        <f t="shared" si="25"/>
        <v>19.641714330094267</v>
      </c>
      <c r="AL65" s="18">
        <f t="shared" si="25"/>
        <v>22.959725063674707</v>
      </c>
      <c r="AM65" s="18">
        <f t="shared" si="25"/>
        <v>8.9515984385131233</v>
      </c>
    </row>
    <row r="66" spans="2:41" ht="12.75" customHeight="1" x14ac:dyDescent="0.25">
      <c r="B66" s="131"/>
      <c r="C66" s="7" t="s">
        <v>19</v>
      </c>
      <c r="D66" s="17">
        <f t="shared" si="21"/>
        <v>100</v>
      </c>
      <c r="E66" s="18">
        <f t="shared" si="21"/>
        <v>23.965834334398302</v>
      </c>
      <c r="F66" s="18">
        <f t="shared" si="21"/>
        <v>23.925960081639591</v>
      </c>
      <c r="G66" s="18">
        <f t="shared" si="21"/>
        <v>24.51785265482766</v>
      </c>
      <c r="H66" s="18">
        <f t="shared" si="21"/>
        <v>20.233045005026369</v>
      </c>
      <c r="I66" s="18">
        <f t="shared" si="21"/>
        <v>7.3573079241080652</v>
      </c>
      <c r="J66" s="87"/>
      <c r="K66" s="18">
        <f t="shared" si="19"/>
        <v>32.52267970066098</v>
      </c>
      <c r="L66" s="18">
        <f t="shared" si="19"/>
        <v>38.406208360749531</v>
      </c>
      <c r="M66" s="18">
        <f t="shared" si="19"/>
        <v>12.266466515351031</v>
      </c>
      <c r="N66" s="18">
        <f t="shared" si="19"/>
        <v>9.5799905572992881</v>
      </c>
      <c r="O66" s="18">
        <f t="shared" si="20"/>
        <v>7.2246548659391898</v>
      </c>
      <c r="P66" s="87"/>
      <c r="Q66" s="18">
        <f t="shared" si="22"/>
        <v>22.35757700735455</v>
      </c>
      <c r="R66" s="18">
        <f t="shared" si="22"/>
        <v>38.364305922695117</v>
      </c>
      <c r="S66" s="18">
        <f t="shared" si="22"/>
        <v>15.03735277985759</v>
      </c>
      <c r="T66" s="18">
        <f t="shared" si="22"/>
        <v>15.951247014341877</v>
      </c>
      <c r="U66" s="18">
        <f t="shared" si="22"/>
        <v>8.2895172757508924</v>
      </c>
      <c r="V66" s="87"/>
      <c r="W66" s="18">
        <f t="shared" si="23"/>
        <v>18.971294194792364</v>
      </c>
      <c r="X66" s="18">
        <f t="shared" si="23"/>
        <v>24.806700602762387</v>
      </c>
      <c r="Y66" s="18">
        <f t="shared" si="23"/>
        <v>22.377651515577561</v>
      </c>
      <c r="Z66" s="18">
        <f t="shared" si="23"/>
        <v>24.037496451820438</v>
      </c>
      <c r="AA66" s="18">
        <f t="shared" si="23"/>
        <v>9.8068572350472483</v>
      </c>
      <c r="AB66" s="87"/>
      <c r="AC66" s="18">
        <f t="shared" si="24"/>
        <v>22.658791649979086</v>
      </c>
      <c r="AD66" s="18">
        <f t="shared" si="24"/>
        <v>23.444898691820768</v>
      </c>
      <c r="AE66" s="18">
        <f t="shared" si="24"/>
        <v>18.447425869502464</v>
      </c>
      <c r="AF66" s="18">
        <f t="shared" si="24"/>
        <v>24.330488050755402</v>
      </c>
      <c r="AG66" s="18">
        <f t="shared" si="24"/>
        <v>11.118395737942258</v>
      </c>
      <c r="AH66" s="87"/>
      <c r="AI66" s="18">
        <f t="shared" si="25"/>
        <v>27.330457837129273</v>
      </c>
      <c r="AJ66" s="18">
        <f t="shared" si="25"/>
        <v>23.829171476432283</v>
      </c>
      <c r="AK66" s="18">
        <f t="shared" si="25"/>
        <v>19.211029399109723</v>
      </c>
      <c r="AL66" s="18">
        <f t="shared" si="25"/>
        <v>22.804359726214166</v>
      </c>
      <c r="AM66" s="18">
        <f t="shared" si="25"/>
        <v>6.8249815611145443</v>
      </c>
    </row>
    <row r="67" spans="2:41" ht="12.75" customHeight="1" x14ac:dyDescent="0.25">
      <c r="B67" s="129" t="s">
        <v>83</v>
      </c>
      <c r="C67" s="7" t="s">
        <v>20</v>
      </c>
      <c r="D67" s="17">
        <f t="shared" si="21"/>
        <v>100</v>
      </c>
      <c r="E67" s="18">
        <f t="shared" si="21"/>
        <v>21.843693825288916</v>
      </c>
      <c r="F67" s="18">
        <f t="shared" si="21"/>
        <v>33.295454964166623</v>
      </c>
      <c r="G67" s="18">
        <f t="shared" si="21"/>
        <v>16.812826849636668</v>
      </c>
      <c r="H67" s="18">
        <f t="shared" si="21"/>
        <v>20.031507844391278</v>
      </c>
      <c r="I67" s="18">
        <f t="shared" si="21"/>
        <v>8.0165165165165142</v>
      </c>
      <c r="J67" s="87"/>
      <c r="K67" s="18">
        <f t="shared" si="19"/>
        <v>42.842219958784369</v>
      </c>
      <c r="L67" s="18">
        <f t="shared" si="19"/>
        <v>27.793070458714631</v>
      </c>
      <c r="M67" s="18">
        <f t="shared" si="19"/>
        <v>12.775899913936723</v>
      </c>
      <c r="N67" s="18">
        <f t="shared" si="19"/>
        <v>8.0397114906317348</v>
      </c>
      <c r="O67" s="18">
        <f t="shared" si="20"/>
        <v>8.5490981779325317</v>
      </c>
      <c r="P67" s="87"/>
      <c r="Q67" s="18">
        <f t="shared" si="22"/>
        <v>31.640338410277053</v>
      </c>
      <c r="R67" s="18">
        <f t="shared" si="22"/>
        <v>31.542843456953879</v>
      </c>
      <c r="S67" s="18">
        <f t="shared" si="22"/>
        <v>14.886872850063037</v>
      </c>
      <c r="T67" s="18">
        <f t="shared" si="22"/>
        <v>13.415943550912877</v>
      </c>
      <c r="U67" s="18">
        <f t="shared" si="22"/>
        <v>8.514001731793142</v>
      </c>
      <c r="V67" s="87"/>
      <c r="W67" s="18">
        <f t="shared" si="23"/>
        <v>19.417941166407427</v>
      </c>
      <c r="X67" s="18">
        <f t="shared" si="23"/>
        <v>30.91087581885127</v>
      </c>
      <c r="Y67" s="18">
        <f t="shared" si="23"/>
        <v>17.698807484083559</v>
      </c>
      <c r="Z67" s="18">
        <f t="shared" si="23"/>
        <v>22.12744471026679</v>
      </c>
      <c r="AA67" s="18">
        <f t="shared" si="23"/>
        <v>9.8449308203909407</v>
      </c>
      <c r="AB67" s="87"/>
      <c r="AC67" s="18">
        <f t="shared" si="24"/>
        <v>18.458901495711309</v>
      </c>
      <c r="AD67" s="18">
        <f t="shared" si="24"/>
        <v>30.582618113292952</v>
      </c>
      <c r="AE67" s="18">
        <f t="shared" si="24"/>
        <v>16.937190915718528</v>
      </c>
      <c r="AF67" s="18">
        <f t="shared" si="24"/>
        <v>21.469298834329503</v>
      </c>
      <c r="AG67" s="18">
        <f t="shared" si="24"/>
        <v>12.551990640947693</v>
      </c>
      <c r="AH67" s="87"/>
      <c r="AI67" s="18">
        <f t="shared" si="25"/>
        <v>29.558980979226384</v>
      </c>
      <c r="AJ67" s="18">
        <f t="shared" si="25"/>
        <v>20.006127073611733</v>
      </c>
      <c r="AK67" s="18">
        <f t="shared" si="25"/>
        <v>19.881776167052234</v>
      </c>
      <c r="AL67" s="18">
        <f t="shared" si="25"/>
        <v>22.106488170905344</v>
      </c>
      <c r="AM67" s="18">
        <f t="shared" si="25"/>
        <v>8.4466276092042936</v>
      </c>
    </row>
    <row r="68" spans="2:41" ht="12.75" customHeight="1" x14ac:dyDescent="0.25">
      <c r="B68" s="130"/>
      <c r="C68" s="7" t="s">
        <v>21</v>
      </c>
      <c r="D68" s="17">
        <f t="shared" si="21"/>
        <v>100</v>
      </c>
      <c r="E68" s="18">
        <f t="shared" si="21"/>
        <v>23.020012952083789</v>
      </c>
      <c r="F68" s="18">
        <f t="shared" si="21"/>
        <v>26.135788203281585</v>
      </c>
      <c r="G68" s="18">
        <f t="shared" si="21"/>
        <v>24.636087769823703</v>
      </c>
      <c r="H68" s="18">
        <f t="shared" si="21"/>
        <v>19.07495360020668</v>
      </c>
      <c r="I68" s="18">
        <f t="shared" si="21"/>
        <v>7.1331574746042348</v>
      </c>
      <c r="J68" s="87"/>
      <c r="K68" s="18">
        <f t="shared" si="19"/>
        <v>33.365444297384158</v>
      </c>
      <c r="L68" s="18">
        <f t="shared" si="19"/>
        <v>38.776006645030158</v>
      </c>
      <c r="M68" s="18">
        <f t="shared" si="19"/>
        <v>12.615734346009456</v>
      </c>
      <c r="N68" s="18">
        <f t="shared" si="19"/>
        <v>8.0979680300380501</v>
      </c>
      <c r="O68" s="18">
        <f t="shared" si="20"/>
        <v>7.1448466815381861</v>
      </c>
      <c r="P68" s="87"/>
      <c r="Q68" s="18">
        <f t="shared" si="22"/>
        <v>23.433433078740869</v>
      </c>
      <c r="R68" s="18">
        <f t="shared" si="22"/>
        <v>37.76424929070064</v>
      </c>
      <c r="S68" s="18">
        <f t="shared" si="22"/>
        <v>16.19493264567885</v>
      </c>
      <c r="T68" s="18">
        <f t="shared" si="22"/>
        <v>14.489083432992386</v>
      </c>
      <c r="U68" s="18">
        <f t="shared" si="22"/>
        <v>8.118301551887269</v>
      </c>
      <c r="V68" s="87"/>
      <c r="W68" s="18">
        <f t="shared" si="23"/>
        <v>19.123510320298756</v>
      </c>
      <c r="X68" s="18">
        <f t="shared" si="23"/>
        <v>26.097870472661373</v>
      </c>
      <c r="Y68" s="18">
        <f t="shared" si="23"/>
        <v>22.464620560363102</v>
      </c>
      <c r="Z68" s="18">
        <f t="shared" si="23"/>
        <v>22.720644847418441</v>
      </c>
      <c r="AA68" s="18">
        <f t="shared" si="23"/>
        <v>9.5933537992583204</v>
      </c>
      <c r="AB68" s="87"/>
      <c r="AC68" s="18">
        <f t="shared" si="24"/>
        <v>22.649501931772502</v>
      </c>
      <c r="AD68" s="18">
        <f t="shared" si="24"/>
        <v>24.878065927027897</v>
      </c>
      <c r="AE68" s="18">
        <f t="shared" si="24"/>
        <v>18.325503046175463</v>
      </c>
      <c r="AF68" s="18">
        <f t="shared" si="24"/>
        <v>23.162608137768327</v>
      </c>
      <c r="AG68" s="18">
        <f t="shared" si="24"/>
        <v>10.984320957255788</v>
      </c>
      <c r="AH68" s="87"/>
      <c r="AI68" s="18">
        <f t="shared" si="25"/>
        <v>27.578222730811795</v>
      </c>
      <c r="AJ68" s="18">
        <f t="shared" si="25"/>
        <v>22.998341063550455</v>
      </c>
      <c r="AK68" s="18">
        <f t="shared" si="25"/>
        <v>20.808986596116643</v>
      </c>
      <c r="AL68" s="18">
        <f t="shared" si="25"/>
        <v>21.814715688077364</v>
      </c>
      <c r="AM68" s="18">
        <f t="shared" si="25"/>
        <v>6.7997339214437265</v>
      </c>
    </row>
    <row r="69" spans="2:41" ht="12.75" customHeight="1" x14ac:dyDescent="0.25">
      <c r="B69" s="130"/>
      <c r="C69" s="7" t="s">
        <v>22</v>
      </c>
      <c r="D69" s="17">
        <f t="shared" si="21"/>
        <v>100</v>
      </c>
      <c r="E69" s="18">
        <f t="shared" si="21"/>
        <v>19.786149750058687</v>
      </c>
      <c r="F69" s="18">
        <f t="shared" si="21"/>
        <v>28.060473057696829</v>
      </c>
      <c r="G69" s="18">
        <f t="shared" si="21"/>
        <v>16.679394083613964</v>
      </c>
      <c r="H69" s="18">
        <f t="shared" si="21"/>
        <v>26.721630519520573</v>
      </c>
      <c r="I69" s="18">
        <f t="shared" si="21"/>
        <v>8.7523525891099467</v>
      </c>
      <c r="J69" s="87"/>
      <c r="K69" s="18">
        <f t="shared" si="19"/>
        <v>37.62911497781014</v>
      </c>
      <c r="L69" s="18">
        <f t="shared" si="19"/>
        <v>23.427589129976695</v>
      </c>
      <c r="M69" s="18">
        <f t="shared" si="19"/>
        <v>15.0607927454124</v>
      </c>
      <c r="N69" s="18">
        <f t="shared" si="19"/>
        <v>16.695670915548757</v>
      </c>
      <c r="O69" s="18">
        <f t="shared" si="20"/>
        <v>7.186832231251997</v>
      </c>
      <c r="P69" s="87"/>
      <c r="Q69" s="18">
        <f t="shared" si="22"/>
        <v>24.280971049433013</v>
      </c>
      <c r="R69" s="18">
        <f t="shared" si="22"/>
        <v>33.613761154016572</v>
      </c>
      <c r="S69" s="18">
        <f t="shared" si="22"/>
        <v>15.237979060855238</v>
      </c>
      <c r="T69" s="18">
        <f t="shared" si="22"/>
        <v>19.717961722403693</v>
      </c>
      <c r="U69" s="18">
        <f t="shared" si="22"/>
        <v>7.1493270132914777</v>
      </c>
      <c r="V69" s="87"/>
      <c r="W69" s="18">
        <f t="shared" si="23"/>
        <v>19.106705189437001</v>
      </c>
      <c r="X69" s="18">
        <f t="shared" si="23"/>
        <v>22.275723844296863</v>
      </c>
      <c r="Y69" s="18">
        <f t="shared" si="23"/>
        <v>17.101017312011205</v>
      </c>
      <c r="Z69" s="18">
        <f t="shared" si="23"/>
        <v>30.579267730850169</v>
      </c>
      <c r="AA69" s="18">
        <f t="shared" si="23"/>
        <v>10.937285923404742</v>
      </c>
      <c r="AB69" s="87"/>
      <c r="AC69" s="18">
        <f t="shared" si="24"/>
        <v>19.7315905144889</v>
      </c>
      <c r="AD69" s="18">
        <f t="shared" si="24"/>
        <v>22.645916610380802</v>
      </c>
      <c r="AE69" s="18">
        <f t="shared" si="24"/>
        <v>19.600742893358113</v>
      </c>
      <c r="AF69" s="18">
        <f t="shared" si="24"/>
        <v>25.871838076169002</v>
      </c>
      <c r="AG69" s="18">
        <f t="shared" si="24"/>
        <v>12.149911905603181</v>
      </c>
      <c r="AH69" s="87"/>
      <c r="AI69" s="18">
        <f t="shared" si="25"/>
        <v>28.913262072617986</v>
      </c>
      <c r="AJ69" s="18">
        <f t="shared" si="25"/>
        <v>25.231208732041605</v>
      </c>
      <c r="AK69" s="18">
        <f t="shared" si="25"/>
        <v>15.463390949232142</v>
      </c>
      <c r="AL69" s="18">
        <f t="shared" si="25"/>
        <v>24.265211005910619</v>
      </c>
      <c r="AM69" s="18">
        <f t="shared" si="25"/>
        <v>6.1269272401976442</v>
      </c>
    </row>
    <row r="70" spans="2:41" ht="12.75" customHeight="1" x14ac:dyDescent="0.25">
      <c r="B70" s="131"/>
      <c r="C70" s="7" t="s">
        <v>23</v>
      </c>
      <c r="D70" s="17">
        <f t="shared" si="21"/>
        <v>100</v>
      </c>
      <c r="E70" s="18">
        <f t="shared" si="21"/>
        <v>14.221232867690285</v>
      </c>
      <c r="F70" s="18">
        <f t="shared" si="21"/>
        <v>23.957993929432551</v>
      </c>
      <c r="G70" s="18">
        <f t="shared" si="21"/>
        <v>18.915258191157474</v>
      </c>
      <c r="H70" s="18">
        <f t="shared" si="21"/>
        <v>33.943495108144489</v>
      </c>
      <c r="I70" s="18">
        <f t="shared" si="21"/>
        <v>8.9620199035751984</v>
      </c>
      <c r="J70" s="87"/>
      <c r="K70" s="18">
        <f t="shared" si="19"/>
        <v>25.159037762428742</v>
      </c>
      <c r="L70" s="18">
        <f t="shared" si="19"/>
        <v>32.695824347169328</v>
      </c>
      <c r="M70" s="18">
        <f t="shared" si="19"/>
        <v>16.11480565145639</v>
      </c>
      <c r="N70" s="18">
        <f t="shared" si="19"/>
        <v>17.663143948042194</v>
      </c>
      <c r="O70" s="18">
        <f t="shared" si="20"/>
        <v>8.3671882909033339</v>
      </c>
      <c r="P70" s="87"/>
      <c r="Q70" s="18">
        <f t="shared" si="22"/>
        <v>18.395805176919495</v>
      </c>
      <c r="R70" s="18">
        <f t="shared" si="22"/>
        <v>33.391469236485833</v>
      </c>
      <c r="S70" s="18">
        <f t="shared" si="22"/>
        <v>17.714816527548471</v>
      </c>
      <c r="T70" s="18">
        <f t="shared" si="22"/>
        <v>21.504288431908684</v>
      </c>
      <c r="U70" s="18">
        <f t="shared" si="22"/>
        <v>8.9936206271374992</v>
      </c>
      <c r="V70" s="87"/>
      <c r="W70" s="18">
        <f t="shared" si="23"/>
        <v>13.568372164377207</v>
      </c>
      <c r="X70" s="18">
        <f t="shared" si="23"/>
        <v>16.854066330137826</v>
      </c>
      <c r="Y70" s="18">
        <f t="shared" si="23"/>
        <v>18.72080309754649</v>
      </c>
      <c r="Z70" s="18">
        <f t="shared" si="23"/>
        <v>39.292276721570623</v>
      </c>
      <c r="AA70" s="18">
        <f t="shared" si="23"/>
        <v>11.564481686367831</v>
      </c>
      <c r="AB70" s="87"/>
      <c r="AC70" s="18">
        <f t="shared" si="24"/>
        <v>13.013287639746027</v>
      </c>
      <c r="AD70" s="18">
        <f t="shared" si="24"/>
        <v>17.799074856646349</v>
      </c>
      <c r="AE70" s="18">
        <f t="shared" si="24"/>
        <v>18.934138629665831</v>
      </c>
      <c r="AF70" s="18">
        <f t="shared" si="24"/>
        <v>37.536570859635837</v>
      </c>
      <c r="AG70" s="18">
        <f t="shared" si="24"/>
        <v>12.716928014305948</v>
      </c>
      <c r="AH70" s="87"/>
      <c r="AI70" s="18">
        <f t="shared" si="25"/>
        <v>24.563551332477033</v>
      </c>
      <c r="AJ70" s="18">
        <f t="shared" si="25"/>
        <v>25.030976328305748</v>
      </c>
      <c r="AK70" s="18">
        <f t="shared" si="25"/>
        <v>16.838805266534663</v>
      </c>
      <c r="AL70" s="18">
        <f t="shared" si="25"/>
        <v>24.743646618570821</v>
      </c>
      <c r="AM70" s="18">
        <f t="shared" si="25"/>
        <v>8.823020454111731</v>
      </c>
    </row>
    <row r="71" spans="2:41" x14ac:dyDescent="0.25">
      <c r="J71" s="87"/>
    </row>
    <row r="73" spans="2:41" ht="12.75" customHeight="1" x14ac:dyDescent="0.25">
      <c r="AO73" s="23"/>
    </row>
    <row r="74" spans="2:41" ht="12.75" customHeight="1" x14ac:dyDescent="0.25">
      <c r="B74" s="140" t="s">
        <v>86</v>
      </c>
      <c r="C74" s="159"/>
      <c r="D74" s="161" t="s">
        <v>80</v>
      </c>
      <c r="E74" s="162"/>
      <c r="F74" s="162"/>
      <c r="G74" s="162"/>
      <c r="H74" s="162"/>
      <c r="I74" s="163"/>
      <c r="K74" s="164" t="s">
        <v>160</v>
      </c>
      <c r="L74" s="164"/>
      <c r="M74" s="164"/>
      <c r="N74" s="164"/>
      <c r="O74" s="164"/>
      <c r="Q74" s="164" t="s">
        <v>116</v>
      </c>
      <c r="R74" s="164"/>
      <c r="S74" s="164"/>
      <c r="T74" s="164"/>
      <c r="U74" s="164"/>
      <c r="W74" s="164" t="s">
        <v>161</v>
      </c>
      <c r="X74" s="164"/>
      <c r="Y74" s="164"/>
      <c r="Z74" s="164"/>
      <c r="AA74" s="164"/>
      <c r="AC74" s="164" t="s">
        <v>195</v>
      </c>
      <c r="AD74" s="164"/>
      <c r="AE74" s="164"/>
      <c r="AF74" s="164"/>
      <c r="AG74" s="164"/>
      <c r="AI74" s="164" t="s">
        <v>81</v>
      </c>
      <c r="AJ74" s="164"/>
      <c r="AK74" s="164"/>
      <c r="AL74" s="164"/>
      <c r="AM74" s="164"/>
      <c r="AO74" s="23"/>
    </row>
    <row r="75" spans="2:41" ht="44.1" customHeight="1" x14ac:dyDescent="0.25">
      <c r="B75" s="142"/>
      <c r="C75" s="160"/>
      <c r="D75" s="118" t="s">
        <v>25</v>
      </c>
      <c r="E75" s="118" t="s">
        <v>121</v>
      </c>
      <c r="F75" s="118" t="s">
        <v>60</v>
      </c>
      <c r="G75" s="118" t="s">
        <v>61</v>
      </c>
      <c r="H75" s="118" t="s">
        <v>62</v>
      </c>
      <c r="I75" s="118" t="s">
        <v>24</v>
      </c>
      <c r="K75" s="118" t="s">
        <v>121</v>
      </c>
      <c r="L75" s="118" t="s">
        <v>60</v>
      </c>
      <c r="M75" s="118" t="s">
        <v>61</v>
      </c>
      <c r="N75" s="118" t="s">
        <v>62</v>
      </c>
      <c r="O75" s="118" t="s">
        <v>24</v>
      </c>
      <c r="Q75" s="118" t="s">
        <v>121</v>
      </c>
      <c r="R75" s="118" t="s">
        <v>60</v>
      </c>
      <c r="S75" s="118" t="s">
        <v>61</v>
      </c>
      <c r="T75" s="118" t="s">
        <v>62</v>
      </c>
      <c r="U75" s="118" t="s">
        <v>24</v>
      </c>
      <c r="W75" s="118" t="s">
        <v>121</v>
      </c>
      <c r="X75" s="118" t="s">
        <v>60</v>
      </c>
      <c r="Y75" s="118" t="s">
        <v>61</v>
      </c>
      <c r="Z75" s="118" t="s">
        <v>62</v>
      </c>
      <c r="AA75" s="118" t="s">
        <v>24</v>
      </c>
      <c r="AC75" s="118" t="s">
        <v>121</v>
      </c>
      <c r="AD75" s="118" t="s">
        <v>60</v>
      </c>
      <c r="AE75" s="118" t="s">
        <v>61</v>
      </c>
      <c r="AF75" s="118" t="s">
        <v>62</v>
      </c>
      <c r="AG75" s="118" t="s">
        <v>24</v>
      </c>
      <c r="AI75" s="118" t="s">
        <v>121</v>
      </c>
      <c r="AJ75" s="118" t="s">
        <v>60</v>
      </c>
      <c r="AK75" s="118" t="s">
        <v>61</v>
      </c>
      <c r="AL75" s="118" t="s">
        <v>62</v>
      </c>
      <c r="AM75" s="118" t="s">
        <v>24</v>
      </c>
      <c r="AO75" s="23"/>
    </row>
    <row r="76" spans="2:41" ht="12.75" customHeight="1" x14ac:dyDescent="0.25">
      <c r="B76" s="129" t="s">
        <v>80</v>
      </c>
      <c r="C76" s="6" t="s">
        <v>25</v>
      </c>
      <c r="D76" s="86">
        <f>E76+F76+G76+H76+I76</f>
        <v>1067</v>
      </c>
      <c r="E76" s="86">
        <v>217</v>
      </c>
      <c r="F76" s="86">
        <f t="shared" ref="F76:AL76" si="26">F77+F78</f>
        <v>295</v>
      </c>
      <c r="G76" s="86">
        <f t="shared" si="26"/>
        <v>205</v>
      </c>
      <c r="H76" s="86">
        <f t="shared" si="26"/>
        <v>265</v>
      </c>
      <c r="I76" s="86">
        <v>85</v>
      </c>
      <c r="J76" s="89"/>
      <c r="K76" s="86">
        <v>374</v>
      </c>
      <c r="L76" s="86">
        <f t="shared" si="26"/>
        <v>325</v>
      </c>
      <c r="M76" s="86">
        <f t="shared" si="26"/>
        <v>154</v>
      </c>
      <c r="N76" s="86">
        <f t="shared" si="26"/>
        <v>135</v>
      </c>
      <c r="O76" s="86">
        <v>79</v>
      </c>
      <c r="P76" s="89"/>
      <c r="Q76" s="86">
        <v>269</v>
      </c>
      <c r="R76" s="86">
        <f t="shared" si="26"/>
        <v>351</v>
      </c>
      <c r="S76" s="86">
        <f t="shared" si="26"/>
        <v>185</v>
      </c>
      <c r="T76" s="86">
        <f t="shared" si="26"/>
        <v>178</v>
      </c>
      <c r="U76" s="86">
        <v>84</v>
      </c>
      <c r="V76" s="89"/>
      <c r="W76" s="86">
        <v>196</v>
      </c>
      <c r="X76" s="86">
        <f t="shared" si="26"/>
        <v>245</v>
      </c>
      <c r="Y76" s="86">
        <f t="shared" si="26"/>
        <v>212</v>
      </c>
      <c r="Z76" s="86">
        <f t="shared" si="26"/>
        <v>305</v>
      </c>
      <c r="AA76" s="86">
        <v>109</v>
      </c>
      <c r="AB76" s="89"/>
      <c r="AC76" s="86">
        <v>204</v>
      </c>
      <c r="AD76" s="86">
        <f t="shared" si="26"/>
        <v>248</v>
      </c>
      <c r="AE76" s="86">
        <f t="shared" si="26"/>
        <v>209</v>
      </c>
      <c r="AF76" s="86">
        <f t="shared" si="26"/>
        <v>281</v>
      </c>
      <c r="AG76" s="86">
        <v>125</v>
      </c>
      <c r="AH76" s="89"/>
      <c r="AI76" s="86">
        <v>304</v>
      </c>
      <c r="AJ76" s="86">
        <f t="shared" si="26"/>
        <v>261</v>
      </c>
      <c r="AK76" s="86">
        <f t="shared" si="26"/>
        <v>201</v>
      </c>
      <c r="AL76" s="86">
        <f t="shared" si="26"/>
        <v>225</v>
      </c>
      <c r="AM76" s="86">
        <v>76</v>
      </c>
      <c r="AO76" s="23"/>
    </row>
    <row r="77" spans="2:41" ht="12.75" customHeight="1" x14ac:dyDescent="0.25">
      <c r="B77" s="130"/>
      <c r="C77" s="7" t="s">
        <v>8</v>
      </c>
      <c r="D77" s="86">
        <f t="shared" ref="D77:D93" si="27">E77+F77+G77+H77+I77</f>
        <v>530</v>
      </c>
      <c r="E77" s="88">
        <v>82</v>
      </c>
      <c r="F77" s="88">
        <v>144</v>
      </c>
      <c r="G77" s="88">
        <v>111</v>
      </c>
      <c r="H77" s="88">
        <v>156</v>
      </c>
      <c r="I77" s="88">
        <v>37</v>
      </c>
      <c r="J77" s="90"/>
      <c r="K77" s="88">
        <v>183</v>
      </c>
      <c r="L77" s="88">
        <v>155</v>
      </c>
      <c r="M77" s="88">
        <v>83</v>
      </c>
      <c r="N77" s="88">
        <v>78</v>
      </c>
      <c r="O77" s="88">
        <v>31</v>
      </c>
      <c r="P77" s="90"/>
      <c r="Q77" s="88">
        <v>126</v>
      </c>
      <c r="R77" s="88">
        <v>178</v>
      </c>
      <c r="S77" s="88">
        <v>95</v>
      </c>
      <c r="T77" s="88">
        <v>97</v>
      </c>
      <c r="U77" s="88">
        <v>34</v>
      </c>
      <c r="V77" s="90"/>
      <c r="W77" s="88">
        <v>91</v>
      </c>
      <c r="X77" s="88">
        <v>116</v>
      </c>
      <c r="Y77" s="88">
        <v>104</v>
      </c>
      <c r="Z77" s="88">
        <v>171</v>
      </c>
      <c r="AA77" s="88">
        <v>48</v>
      </c>
      <c r="AB77" s="90"/>
      <c r="AC77" s="88">
        <v>90</v>
      </c>
      <c r="AD77" s="88">
        <v>116</v>
      </c>
      <c r="AE77" s="88">
        <v>108</v>
      </c>
      <c r="AF77" s="88">
        <v>159</v>
      </c>
      <c r="AG77" s="88">
        <v>57</v>
      </c>
      <c r="AH77" s="90"/>
      <c r="AI77" s="88">
        <v>150</v>
      </c>
      <c r="AJ77" s="88">
        <v>111</v>
      </c>
      <c r="AK77" s="88">
        <v>114</v>
      </c>
      <c r="AL77" s="88">
        <v>124</v>
      </c>
      <c r="AM77" s="88">
        <v>31</v>
      </c>
      <c r="AO77" s="23"/>
    </row>
    <row r="78" spans="2:41" ht="12.75" customHeight="1" x14ac:dyDescent="0.25">
      <c r="B78" s="131"/>
      <c r="C78" s="7" t="s">
        <v>9</v>
      </c>
      <c r="D78" s="86">
        <f t="shared" si="27"/>
        <v>537</v>
      </c>
      <c r="E78" s="88">
        <v>135</v>
      </c>
      <c r="F78" s="88">
        <v>151</v>
      </c>
      <c r="G78" s="88">
        <v>94</v>
      </c>
      <c r="H78" s="88">
        <v>109</v>
      </c>
      <c r="I78" s="88">
        <v>48</v>
      </c>
      <c r="J78" s="90"/>
      <c r="K78" s="88">
        <v>191</v>
      </c>
      <c r="L78" s="88">
        <v>170</v>
      </c>
      <c r="M78" s="88">
        <v>71</v>
      </c>
      <c r="N78" s="88">
        <v>57</v>
      </c>
      <c r="O78" s="88">
        <v>48</v>
      </c>
      <c r="P78" s="90"/>
      <c r="Q78" s="88">
        <v>143</v>
      </c>
      <c r="R78" s="88">
        <v>173</v>
      </c>
      <c r="S78" s="88">
        <v>90</v>
      </c>
      <c r="T78" s="88">
        <v>81</v>
      </c>
      <c r="U78" s="88">
        <v>50</v>
      </c>
      <c r="V78" s="90"/>
      <c r="W78" s="88">
        <v>105</v>
      </c>
      <c r="X78" s="88">
        <v>129</v>
      </c>
      <c r="Y78" s="88">
        <v>108</v>
      </c>
      <c r="Z78" s="88">
        <v>134</v>
      </c>
      <c r="AA78" s="88">
        <v>61</v>
      </c>
      <c r="AB78" s="90"/>
      <c r="AC78" s="88">
        <v>114</v>
      </c>
      <c r="AD78" s="88">
        <v>132</v>
      </c>
      <c r="AE78" s="88">
        <v>101</v>
      </c>
      <c r="AF78" s="88">
        <v>122</v>
      </c>
      <c r="AG78" s="88">
        <v>68</v>
      </c>
      <c r="AH78" s="90"/>
      <c r="AI78" s="88">
        <v>154</v>
      </c>
      <c r="AJ78" s="88">
        <v>150</v>
      </c>
      <c r="AK78" s="88">
        <v>87</v>
      </c>
      <c r="AL78" s="88">
        <v>101</v>
      </c>
      <c r="AM78" s="88">
        <v>45</v>
      </c>
      <c r="AO78" s="23"/>
    </row>
    <row r="79" spans="2:41" ht="12.75" customHeight="1" x14ac:dyDescent="0.25">
      <c r="B79" s="129" t="s">
        <v>81</v>
      </c>
      <c r="C79" s="7" t="s">
        <v>10</v>
      </c>
      <c r="D79" s="86">
        <f t="shared" si="27"/>
        <v>180</v>
      </c>
      <c r="E79" s="88">
        <v>40</v>
      </c>
      <c r="F79" s="88">
        <v>55</v>
      </c>
      <c r="G79" s="88">
        <v>42</v>
      </c>
      <c r="H79" s="88">
        <v>29</v>
      </c>
      <c r="I79" s="88">
        <v>14</v>
      </c>
      <c r="J79" s="90"/>
      <c r="K79" s="88">
        <v>71</v>
      </c>
      <c r="L79" s="88">
        <v>61</v>
      </c>
      <c r="M79" s="88">
        <v>27</v>
      </c>
      <c r="N79" s="88">
        <v>13</v>
      </c>
      <c r="O79" s="88">
        <v>8</v>
      </c>
      <c r="P79" s="90"/>
      <c r="Q79" s="88">
        <v>49</v>
      </c>
      <c r="R79" s="88">
        <v>75</v>
      </c>
      <c r="S79" s="88">
        <v>29</v>
      </c>
      <c r="T79" s="88">
        <v>16</v>
      </c>
      <c r="U79" s="88">
        <v>11</v>
      </c>
      <c r="V79" s="90"/>
      <c r="W79" s="88">
        <v>47</v>
      </c>
      <c r="X79" s="88">
        <v>54</v>
      </c>
      <c r="Y79" s="88">
        <v>29</v>
      </c>
      <c r="Z79" s="88">
        <v>36</v>
      </c>
      <c r="AA79" s="88">
        <v>14</v>
      </c>
      <c r="AB79" s="90"/>
      <c r="AC79" s="88">
        <v>53</v>
      </c>
      <c r="AD79" s="88">
        <v>48</v>
      </c>
      <c r="AE79" s="88">
        <v>28</v>
      </c>
      <c r="AF79" s="88">
        <v>32</v>
      </c>
      <c r="AG79" s="88">
        <v>19</v>
      </c>
      <c r="AH79" s="90"/>
      <c r="AI79" s="88">
        <v>39</v>
      </c>
      <c r="AJ79" s="88">
        <v>53</v>
      </c>
      <c r="AK79" s="88">
        <v>49</v>
      </c>
      <c r="AL79" s="88">
        <v>28</v>
      </c>
      <c r="AM79" s="88">
        <v>11</v>
      </c>
      <c r="AO79" s="23"/>
    </row>
    <row r="80" spans="2:41" ht="12.75" customHeight="1" x14ac:dyDescent="0.25">
      <c r="B80" s="130"/>
      <c r="C80" s="7" t="s">
        <v>11</v>
      </c>
      <c r="D80" s="86">
        <f t="shared" si="27"/>
        <v>262</v>
      </c>
      <c r="E80" s="88">
        <v>56</v>
      </c>
      <c r="F80" s="88">
        <v>68</v>
      </c>
      <c r="G80" s="88">
        <v>57</v>
      </c>
      <c r="H80" s="88">
        <v>65</v>
      </c>
      <c r="I80" s="88">
        <v>16</v>
      </c>
      <c r="J80" s="90"/>
      <c r="K80" s="88">
        <v>100</v>
      </c>
      <c r="L80" s="88">
        <v>78</v>
      </c>
      <c r="M80" s="88">
        <v>36</v>
      </c>
      <c r="N80" s="88">
        <v>35</v>
      </c>
      <c r="O80" s="88">
        <v>13</v>
      </c>
      <c r="P80" s="90"/>
      <c r="Q80" s="88">
        <v>81</v>
      </c>
      <c r="R80" s="88">
        <v>77</v>
      </c>
      <c r="S80" s="88">
        <v>43</v>
      </c>
      <c r="T80" s="88">
        <v>46</v>
      </c>
      <c r="U80" s="88">
        <v>15</v>
      </c>
      <c r="V80" s="90"/>
      <c r="W80" s="88">
        <v>43</v>
      </c>
      <c r="X80" s="88">
        <v>57</v>
      </c>
      <c r="Y80" s="88">
        <v>65</v>
      </c>
      <c r="Z80" s="88">
        <v>74</v>
      </c>
      <c r="AA80" s="88">
        <v>23</v>
      </c>
      <c r="AB80" s="90"/>
      <c r="AC80" s="88">
        <v>45</v>
      </c>
      <c r="AD80" s="88">
        <v>60</v>
      </c>
      <c r="AE80" s="88">
        <v>61</v>
      </c>
      <c r="AF80" s="88">
        <v>71</v>
      </c>
      <c r="AG80" s="88">
        <v>25</v>
      </c>
      <c r="AH80" s="90"/>
      <c r="AI80" s="88">
        <v>53</v>
      </c>
      <c r="AJ80" s="88">
        <v>73</v>
      </c>
      <c r="AK80" s="88">
        <v>62</v>
      </c>
      <c r="AL80" s="88">
        <v>59</v>
      </c>
      <c r="AM80" s="88">
        <v>15</v>
      </c>
      <c r="AO80" s="23"/>
    </row>
    <row r="81" spans="2:41" ht="12.75" customHeight="1" x14ac:dyDescent="0.25">
      <c r="B81" s="130"/>
      <c r="C81" s="7" t="s">
        <v>12</v>
      </c>
      <c r="D81" s="86">
        <f t="shared" si="27"/>
        <v>307</v>
      </c>
      <c r="E81" s="88">
        <v>62</v>
      </c>
      <c r="F81" s="88">
        <v>91</v>
      </c>
      <c r="G81" s="88">
        <v>54</v>
      </c>
      <c r="H81" s="88">
        <v>78</v>
      </c>
      <c r="I81" s="88">
        <v>22</v>
      </c>
      <c r="J81" s="90"/>
      <c r="K81" s="88">
        <v>108</v>
      </c>
      <c r="L81" s="88">
        <v>91</v>
      </c>
      <c r="M81" s="88">
        <v>48</v>
      </c>
      <c r="N81" s="88">
        <v>38</v>
      </c>
      <c r="O81" s="88">
        <v>22</v>
      </c>
      <c r="P81" s="90"/>
      <c r="Q81" s="88">
        <v>74</v>
      </c>
      <c r="R81" s="88">
        <v>101</v>
      </c>
      <c r="S81" s="88">
        <v>61</v>
      </c>
      <c r="T81" s="88">
        <v>48</v>
      </c>
      <c r="U81" s="88">
        <v>23</v>
      </c>
      <c r="V81" s="90"/>
      <c r="W81" s="88">
        <v>57</v>
      </c>
      <c r="X81" s="88">
        <v>70</v>
      </c>
      <c r="Y81" s="88">
        <v>59</v>
      </c>
      <c r="Z81" s="88">
        <v>94</v>
      </c>
      <c r="AA81" s="88">
        <v>27</v>
      </c>
      <c r="AB81" s="90"/>
      <c r="AC81" s="88">
        <v>58</v>
      </c>
      <c r="AD81" s="88">
        <v>73</v>
      </c>
      <c r="AE81" s="88">
        <v>60</v>
      </c>
      <c r="AF81" s="88">
        <v>86</v>
      </c>
      <c r="AG81" s="88">
        <v>30</v>
      </c>
      <c r="AH81" s="90"/>
      <c r="AI81" s="88">
        <v>113</v>
      </c>
      <c r="AJ81" s="88">
        <v>58</v>
      </c>
      <c r="AK81" s="88">
        <v>54</v>
      </c>
      <c r="AL81" s="88">
        <v>62</v>
      </c>
      <c r="AM81" s="88">
        <v>20</v>
      </c>
      <c r="AO81" s="23"/>
    </row>
    <row r="82" spans="2:41" ht="12.75" customHeight="1" x14ac:dyDescent="0.25">
      <c r="B82" s="131"/>
      <c r="C82" s="7" t="s">
        <v>13</v>
      </c>
      <c r="D82" s="86">
        <f t="shared" si="27"/>
        <v>318</v>
      </c>
      <c r="E82" s="88">
        <v>59</v>
      </c>
      <c r="F82" s="88">
        <v>81</v>
      </c>
      <c r="G82" s="88">
        <v>52</v>
      </c>
      <c r="H82" s="88">
        <v>93</v>
      </c>
      <c r="I82" s="88">
        <v>33</v>
      </c>
      <c r="J82" s="90"/>
      <c r="K82" s="88">
        <v>95</v>
      </c>
      <c r="L82" s="88">
        <v>95</v>
      </c>
      <c r="M82" s="88">
        <v>43</v>
      </c>
      <c r="N82" s="88">
        <v>49</v>
      </c>
      <c r="O82" s="88">
        <v>36</v>
      </c>
      <c r="P82" s="90"/>
      <c r="Q82" s="88">
        <v>65</v>
      </c>
      <c r="R82" s="88">
        <v>98</v>
      </c>
      <c r="S82" s="88">
        <v>52</v>
      </c>
      <c r="T82" s="88">
        <v>68</v>
      </c>
      <c r="U82" s="88">
        <v>35</v>
      </c>
      <c r="V82" s="90"/>
      <c r="W82" s="88">
        <v>49</v>
      </c>
      <c r="X82" s="88">
        <v>64</v>
      </c>
      <c r="Y82" s="88">
        <v>59</v>
      </c>
      <c r="Z82" s="88">
        <v>101</v>
      </c>
      <c r="AA82" s="88">
        <v>45</v>
      </c>
      <c r="AB82" s="90"/>
      <c r="AC82" s="88">
        <v>48</v>
      </c>
      <c r="AD82" s="88">
        <v>67</v>
      </c>
      <c r="AE82" s="88">
        <v>60</v>
      </c>
      <c r="AF82" s="88">
        <v>92</v>
      </c>
      <c r="AG82" s="88">
        <v>51</v>
      </c>
      <c r="AH82" s="90"/>
      <c r="AI82" s="88">
        <v>99</v>
      </c>
      <c r="AJ82" s="88">
        <v>77</v>
      </c>
      <c r="AK82" s="88">
        <v>36</v>
      </c>
      <c r="AL82" s="88">
        <v>76</v>
      </c>
      <c r="AM82" s="88">
        <v>30</v>
      </c>
      <c r="AO82" s="23"/>
    </row>
    <row r="83" spans="2:41" ht="12.75" customHeight="1" x14ac:dyDescent="0.25">
      <c r="B83" s="129" t="s">
        <v>82</v>
      </c>
      <c r="C83" s="7" t="s">
        <v>14</v>
      </c>
      <c r="D83" s="86">
        <f t="shared" si="27"/>
        <v>546</v>
      </c>
      <c r="E83" s="88">
        <v>107</v>
      </c>
      <c r="F83" s="88">
        <v>134</v>
      </c>
      <c r="G83" s="88">
        <v>94</v>
      </c>
      <c r="H83" s="88">
        <v>159</v>
      </c>
      <c r="I83" s="88">
        <v>52</v>
      </c>
      <c r="J83" s="90"/>
      <c r="K83" s="88">
        <v>169</v>
      </c>
      <c r="L83" s="88">
        <v>157</v>
      </c>
      <c r="M83" s="88">
        <v>75</v>
      </c>
      <c r="N83" s="88">
        <v>94</v>
      </c>
      <c r="O83" s="88">
        <v>51</v>
      </c>
      <c r="P83" s="90"/>
      <c r="Q83" s="88">
        <v>128</v>
      </c>
      <c r="R83" s="88">
        <v>157</v>
      </c>
      <c r="S83" s="88">
        <v>94</v>
      </c>
      <c r="T83" s="88">
        <v>116</v>
      </c>
      <c r="U83" s="88">
        <v>51</v>
      </c>
      <c r="V83" s="90"/>
      <c r="W83" s="88">
        <v>101</v>
      </c>
      <c r="X83" s="88">
        <v>114</v>
      </c>
      <c r="Y83" s="88">
        <v>90</v>
      </c>
      <c r="Z83" s="88">
        <v>174</v>
      </c>
      <c r="AA83" s="88">
        <v>67</v>
      </c>
      <c r="AB83" s="90"/>
      <c r="AC83" s="88">
        <v>96</v>
      </c>
      <c r="AD83" s="88">
        <v>116</v>
      </c>
      <c r="AE83" s="88">
        <v>92</v>
      </c>
      <c r="AF83" s="88">
        <v>167</v>
      </c>
      <c r="AG83" s="88">
        <v>75</v>
      </c>
      <c r="AH83" s="90"/>
      <c r="AI83" s="88">
        <v>158</v>
      </c>
      <c r="AJ83" s="88">
        <v>132</v>
      </c>
      <c r="AK83" s="88">
        <v>79</v>
      </c>
      <c r="AL83" s="88">
        <v>132</v>
      </c>
      <c r="AM83" s="88">
        <v>45</v>
      </c>
      <c r="AO83" s="23"/>
    </row>
    <row r="84" spans="2:41" ht="12.75" customHeight="1" x14ac:dyDescent="0.25">
      <c r="B84" s="130"/>
      <c r="C84" s="7" t="s">
        <v>15</v>
      </c>
      <c r="D84" s="86">
        <f t="shared" si="27"/>
        <v>225</v>
      </c>
      <c r="E84" s="88">
        <v>53</v>
      </c>
      <c r="F84" s="88">
        <v>68</v>
      </c>
      <c r="G84" s="88">
        <v>42</v>
      </c>
      <c r="H84" s="88">
        <v>44</v>
      </c>
      <c r="I84" s="88">
        <v>18</v>
      </c>
      <c r="J84" s="90"/>
      <c r="K84" s="88">
        <v>82</v>
      </c>
      <c r="L84" s="88">
        <v>71</v>
      </c>
      <c r="M84" s="88">
        <v>34</v>
      </c>
      <c r="N84" s="88">
        <v>25</v>
      </c>
      <c r="O84" s="88">
        <v>13</v>
      </c>
      <c r="P84" s="90"/>
      <c r="Q84" s="88">
        <v>53</v>
      </c>
      <c r="R84" s="88">
        <v>89</v>
      </c>
      <c r="S84" s="88">
        <v>33</v>
      </c>
      <c r="T84" s="88">
        <v>35</v>
      </c>
      <c r="U84" s="88">
        <v>15</v>
      </c>
      <c r="V84" s="90"/>
      <c r="W84" s="88">
        <v>41</v>
      </c>
      <c r="X84" s="88">
        <v>47</v>
      </c>
      <c r="Y84" s="88">
        <v>56</v>
      </c>
      <c r="Z84" s="88">
        <v>63</v>
      </c>
      <c r="AA84" s="88">
        <v>18</v>
      </c>
      <c r="AB84" s="90"/>
      <c r="AC84" s="88">
        <v>46</v>
      </c>
      <c r="AD84" s="88">
        <v>50</v>
      </c>
      <c r="AE84" s="88">
        <v>47</v>
      </c>
      <c r="AF84" s="88">
        <v>60</v>
      </c>
      <c r="AG84" s="88">
        <v>22</v>
      </c>
      <c r="AH84" s="90"/>
      <c r="AI84" s="88">
        <v>73</v>
      </c>
      <c r="AJ84" s="88">
        <v>45</v>
      </c>
      <c r="AK84" s="88">
        <v>51</v>
      </c>
      <c r="AL84" s="88">
        <v>42</v>
      </c>
      <c r="AM84" s="88">
        <v>14</v>
      </c>
      <c r="AO84" s="23"/>
    </row>
    <row r="85" spans="2:41" ht="12.75" customHeight="1" x14ac:dyDescent="0.25">
      <c r="B85" s="130"/>
      <c r="C85" s="7" t="s">
        <v>16</v>
      </c>
      <c r="D85" s="86">
        <f t="shared" si="27"/>
        <v>296</v>
      </c>
      <c r="E85" s="88">
        <v>57</v>
      </c>
      <c r="F85" s="88">
        <v>93</v>
      </c>
      <c r="G85" s="88">
        <v>69</v>
      </c>
      <c r="H85" s="88">
        <v>62</v>
      </c>
      <c r="I85" s="88">
        <v>15</v>
      </c>
      <c r="J85" s="90"/>
      <c r="K85" s="88">
        <v>123</v>
      </c>
      <c r="L85" s="88">
        <v>97</v>
      </c>
      <c r="M85" s="88">
        <v>45</v>
      </c>
      <c r="N85" s="88">
        <v>16</v>
      </c>
      <c r="O85" s="88">
        <v>15</v>
      </c>
      <c r="P85" s="90"/>
      <c r="Q85" s="88">
        <v>88</v>
      </c>
      <c r="R85" s="88">
        <v>105</v>
      </c>
      <c r="S85" s="88">
        <v>58</v>
      </c>
      <c r="T85" s="88">
        <v>27</v>
      </c>
      <c r="U85" s="88">
        <v>18</v>
      </c>
      <c r="V85" s="90"/>
      <c r="W85" s="88">
        <v>54</v>
      </c>
      <c r="X85" s="88">
        <v>84</v>
      </c>
      <c r="Y85" s="88">
        <v>66</v>
      </c>
      <c r="Z85" s="88">
        <v>68</v>
      </c>
      <c r="AA85" s="88">
        <v>24</v>
      </c>
      <c r="AB85" s="90"/>
      <c r="AC85" s="88">
        <v>62</v>
      </c>
      <c r="AD85" s="88">
        <v>82</v>
      </c>
      <c r="AE85" s="88">
        <v>70</v>
      </c>
      <c r="AF85" s="88">
        <v>54</v>
      </c>
      <c r="AG85" s="88">
        <v>28</v>
      </c>
      <c r="AH85" s="90"/>
      <c r="AI85" s="88">
        <v>73</v>
      </c>
      <c r="AJ85" s="88">
        <v>84</v>
      </c>
      <c r="AK85" s="88">
        <v>71</v>
      </c>
      <c r="AL85" s="88">
        <v>51</v>
      </c>
      <c r="AM85" s="88">
        <v>17</v>
      </c>
      <c r="AO85" s="23"/>
    </row>
    <row r="86" spans="2:41" ht="12.75" customHeight="1" x14ac:dyDescent="0.25">
      <c r="B86" s="125" t="s">
        <v>116</v>
      </c>
      <c r="C86" s="7" t="s">
        <v>115</v>
      </c>
      <c r="D86" s="86">
        <f t="shared" si="27"/>
        <v>993</v>
      </c>
      <c r="E86" s="88">
        <v>206</v>
      </c>
      <c r="F86" s="88">
        <v>285</v>
      </c>
      <c r="G86" s="88">
        <v>192</v>
      </c>
      <c r="H86" s="88">
        <v>233</v>
      </c>
      <c r="I86" s="88">
        <v>77</v>
      </c>
      <c r="J86" s="90"/>
      <c r="K86" s="88">
        <v>355</v>
      </c>
      <c r="L86" s="88">
        <v>308</v>
      </c>
      <c r="M86" s="88">
        <v>145</v>
      </c>
      <c r="N86" s="88">
        <v>110</v>
      </c>
      <c r="O86" s="88">
        <v>75</v>
      </c>
      <c r="P86" s="90"/>
      <c r="Q86" s="88">
        <v>248</v>
      </c>
      <c r="R86" s="88">
        <v>332</v>
      </c>
      <c r="S86" s="88">
        <v>177</v>
      </c>
      <c r="T86" s="88">
        <v>155</v>
      </c>
      <c r="U86" s="88">
        <v>81</v>
      </c>
      <c r="V86" s="90"/>
      <c r="W86" s="88">
        <v>189</v>
      </c>
      <c r="X86" s="88">
        <v>229</v>
      </c>
      <c r="Y86" s="88">
        <v>201</v>
      </c>
      <c r="Z86" s="88">
        <v>270</v>
      </c>
      <c r="AA86" s="88">
        <v>104</v>
      </c>
      <c r="AB86" s="90"/>
      <c r="AC86" s="88">
        <v>194</v>
      </c>
      <c r="AD86" s="88">
        <v>234</v>
      </c>
      <c r="AE86" s="88">
        <v>202</v>
      </c>
      <c r="AF86" s="88">
        <v>245</v>
      </c>
      <c r="AG86" s="88">
        <v>118</v>
      </c>
      <c r="AH86" s="90"/>
      <c r="AI86" s="88">
        <v>288</v>
      </c>
      <c r="AJ86" s="88">
        <v>245</v>
      </c>
      <c r="AK86" s="88">
        <v>189</v>
      </c>
      <c r="AL86" s="88">
        <v>201</v>
      </c>
      <c r="AM86" s="88">
        <v>70</v>
      </c>
      <c r="AO86" s="23"/>
    </row>
    <row r="87" spans="2:41" ht="12.75" customHeight="1" x14ac:dyDescent="0.25">
      <c r="B87" s="129" t="s">
        <v>84</v>
      </c>
      <c r="C87" s="7" t="s">
        <v>17</v>
      </c>
      <c r="D87" s="86">
        <f t="shared" si="27"/>
        <v>352</v>
      </c>
      <c r="E87" s="88">
        <v>81</v>
      </c>
      <c r="F87" s="88">
        <v>105</v>
      </c>
      <c r="G87" s="88">
        <v>54</v>
      </c>
      <c r="H87" s="88">
        <v>84</v>
      </c>
      <c r="I87" s="88">
        <v>28</v>
      </c>
      <c r="J87" s="90"/>
      <c r="K87" s="88">
        <v>129</v>
      </c>
      <c r="L87" s="88">
        <v>111</v>
      </c>
      <c r="M87" s="88">
        <v>52</v>
      </c>
      <c r="N87" s="88">
        <v>39</v>
      </c>
      <c r="O87" s="88">
        <v>21</v>
      </c>
      <c r="P87" s="90"/>
      <c r="Q87" s="88">
        <v>99</v>
      </c>
      <c r="R87" s="88">
        <v>108</v>
      </c>
      <c r="S87" s="88">
        <v>67</v>
      </c>
      <c r="T87" s="88">
        <v>56</v>
      </c>
      <c r="U87" s="88">
        <v>22</v>
      </c>
      <c r="V87" s="90"/>
      <c r="W87" s="88">
        <v>79</v>
      </c>
      <c r="X87" s="88">
        <v>73</v>
      </c>
      <c r="Y87" s="88">
        <v>72</v>
      </c>
      <c r="Z87" s="88">
        <v>96</v>
      </c>
      <c r="AA87" s="88">
        <v>32</v>
      </c>
      <c r="AB87" s="90"/>
      <c r="AC87" s="88">
        <v>76</v>
      </c>
      <c r="AD87" s="88">
        <v>83</v>
      </c>
      <c r="AE87" s="88">
        <v>69</v>
      </c>
      <c r="AF87" s="88">
        <v>85</v>
      </c>
      <c r="AG87" s="88">
        <v>39</v>
      </c>
      <c r="AH87" s="90"/>
      <c r="AI87" s="88">
        <v>111</v>
      </c>
      <c r="AJ87" s="88">
        <v>87</v>
      </c>
      <c r="AK87" s="88">
        <v>69</v>
      </c>
      <c r="AL87" s="88">
        <v>65</v>
      </c>
      <c r="AM87" s="88">
        <v>20</v>
      </c>
      <c r="AO87" s="23"/>
    </row>
    <row r="88" spans="2:41" ht="12.75" customHeight="1" x14ac:dyDescent="0.25">
      <c r="B88" s="130"/>
      <c r="C88" s="7" t="s">
        <v>18</v>
      </c>
      <c r="D88" s="86">
        <f t="shared" si="27"/>
        <v>427</v>
      </c>
      <c r="E88" s="88">
        <v>68</v>
      </c>
      <c r="F88" s="88">
        <v>127</v>
      </c>
      <c r="G88" s="88">
        <v>87</v>
      </c>
      <c r="H88" s="88">
        <v>110</v>
      </c>
      <c r="I88" s="88">
        <v>35</v>
      </c>
      <c r="J88" s="90"/>
      <c r="K88" s="88">
        <v>149</v>
      </c>
      <c r="L88" s="88">
        <v>117</v>
      </c>
      <c r="M88" s="88">
        <v>66</v>
      </c>
      <c r="N88" s="88">
        <v>59</v>
      </c>
      <c r="O88" s="88">
        <v>36</v>
      </c>
      <c r="P88" s="90"/>
      <c r="Q88" s="88">
        <v>104</v>
      </c>
      <c r="R88" s="88">
        <v>140</v>
      </c>
      <c r="S88" s="88">
        <v>76</v>
      </c>
      <c r="T88" s="88">
        <v>70</v>
      </c>
      <c r="U88" s="88">
        <v>37</v>
      </c>
      <c r="V88" s="90"/>
      <c r="W88" s="88">
        <v>66</v>
      </c>
      <c r="X88" s="88">
        <v>106</v>
      </c>
      <c r="Y88" s="88">
        <v>79</v>
      </c>
      <c r="Z88" s="88">
        <v>128</v>
      </c>
      <c r="AA88" s="88">
        <v>48</v>
      </c>
      <c r="AB88" s="90"/>
      <c r="AC88" s="88">
        <v>70</v>
      </c>
      <c r="AD88" s="88">
        <v>98</v>
      </c>
      <c r="AE88" s="88">
        <v>85</v>
      </c>
      <c r="AF88" s="88">
        <v>120</v>
      </c>
      <c r="AG88" s="88">
        <v>54</v>
      </c>
      <c r="AH88" s="90"/>
      <c r="AI88" s="88">
        <v>113</v>
      </c>
      <c r="AJ88" s="88">
        <v>105</v>
      </c>
      <c r="AK88" s="88">
        <v>82</v>
      </c>
      <c r="AL88" s="88">
        <v>91</v>
      </c>
      <c r="AM88" s="88">
        <v>36</v>
      </c>
      <c r="AO88" s="23"/>
    </row>
    <row r="89" spans="2:41" ht="12.75" customHeight="1" x14ac:dyDescent="0.25">
      <c r="B89" s="131"/>
      <c r="C89" s="7" t="s">
        <v>19</v>
      </c>
      <c r="D89" s="86">
        <f t="shared" si="27"/>
        <v>288</v>
      </c>
      <c r="E89" s="88">
        <v>68</v>
      </c>
      <c r="F89" s="88">
        <v>63</v>
      </c>
      <c r="G89" s="88">
        <v>64</v>
      </c>
      <c r="H89" s="88">
        <v>71</v>
      </c>
      <c r="I89" s="88">
        <v>22</v>
      </c>
      <c r="J89" s="90"/>
      <c r="K89" s="88">
        <v>96</v>
      </c>
      <c r="L89" s="88">
        <v>97</v>
      </c>
      <c r="M89" s="88">
        <v>36</v>
      </c>
      <c r="N89" s="88">
        <v>37</v>
      </c>
      <c r="O89" s="88">
        <v>22</v>
      </c>
      <c r="P89" s="90"/>
      <c r="Q89" s="88">
        <v>66</v>
      </c>
      <c r="R89" s="88">
        <v>103</v>
      </c>
      <c r="S89" s="88">
        <v>42</v>
      </c>
      <c r="T89" s="88">
        <v>52</v>
      </c>
      <c r="U89" s="88">
        <v>25</v>
      </c>
      <c r="V89" s="90"/>
      <c r="W89" s="88">
        <v>51</v>
      </c>
      <c r="X89" s="88">
        <v>66</v>
      </c>
      <c r="Y89" s="88">
        <v>61</v>
      </c>
      <c r="Z89" s="88">
        <v>81</v>
      </c>
      <c r="AA89" s="88">
        <v>29</v>
      </c>
      <c r="AB89" s="90"/>
      <c r="AC89" s="88">
        <v>58</v>
      </c>
      <c r="AD89" s="88">
        <v>67</v>
      </c>
      <c r="AE89" s="88">
        <v>55</v>
      </c>
      <c r="AF89" s="88">
        <v>76</v>
      </c>
      <c r="AG89" s="88">
        <v>32</v>
      </c>
      <c r="AH89" s="90"/>
      <c r="AI89" s="88">
        <v>80</v>
      </c>
      <c r="AJ89" s="88">
        <v>69</v>
      </c>
      <c r="AK89" s="88">
        <v>50</v>
      </c>
      <c r="AL89" s="88">
        <v>69</v>
      </c>
      <c r="AM89" s="88">
        <v>20</v>
      </c>
      <c r="AO89" s="23"/>
    </row>
    <row r="90" spans="2:41" ht="12.75" customHeight="1" x14ac:dyDescent="0.25">
      <c r="B90" s="129" t="s">
        <v>83</v>
      </c>
      <c r="C90" s="7" t="s">
        <v>20</v>
      </c>
      <c r="D90" s="86">
        <f t="shared" si="27"/>
        <v>227</v>
      </c>
      <c r="E90" s="88">
        <v>53</v>
      </c>
      <c r="F90" s="88">
        <v>74</v>
      </c>
      <c r="G90" s="88">
        <v>39</v>
      </c>
      <c r="H90" s="88">
        <v>43</v>
      </c>
      <c r="I90" s="88">
        <v>18</v>
      </c>
      <c r="J90" s="90"/>
      <c r="K90" s="88">
        <v>91</v>
      </c>
      <c r="L90" s="88">
        <v>70</v>
      </c>
      <c r="M90" s="88">
        <v>28</v>
      </c>
      <c r="N90" s="88">
        <v>20</v>
      </c>
      <c r="O90" s="88">
        <v>18</v>
      </c>
      <c r="P90" s="90"/>
      <c r="Q90" s="88">
        <v>71</v>
      </c>
      <c r="R90" s="88">
        <v>70</v>
      </c>
      <c r="S90" s="88">
        <v>38</v>
      </c>
      <c r="T90" s="88">
        <v>30</v>
      </c>
      <c r="U90" s="88">
        <v>18</v>
      </c>
      <c r="V90" s="90"/>
      <c r="W90" s="88">
        <v>46</v>
      </c>
      <c r="X90" s="88">
        <v>64</v>
      </c>
      <c r="Y90" s="88">
        <v>44</v>
      </c>
      <c r="Z90" s="88">
        <v>50</v>
      </c>
      <c r="AA90" s="88">
        <v>23</v>
      </c>
      <c r="AB90" s="90"/>
      <c r="AC90" s="88">
        <v>46</v>
      </c>
      <c r="AD90" s="88">
        <v>65</v>
      </c>
      <c r="AE90" s="88">
        <v>42</v>
      </c>
      <c r="AF90" s="88">
        <v>45</v>
      </c>
      <c r="AG90" s="88">
        <v>29</v>
      </c>
      <c r="AH90" s="90"/>
      <c r="AI90" s="88">
        <v>72</v>
      </c>
      <c r="AJ90" s="88">
        <v>52</v>
      </c>
      <c r="AK90" s="88">
        <v>43</v>
      </c>
      <c r="AL90" s="88">
        <v>42</v>
      </c>
      <c r="AM90" s="88">
        <v>18</v>
      </c>
      <c r="AO90" s="23"/>
    </row>
    <row r="91" spans="2:41" ht="12.75" customHeight="1" x14ac:dyDescent="0.25">
      <c r="B91" s="130"/>
      <c r="C91" s="7" t="s">
        <v>21</v>
      </c>
      <c r="D91" s="86">
        <f t="shared" si="27"/>
        <v>327</v>
      </c>
      <c r="E91" s="88">
        <v>75</v>
      </c>
      <c r="F91" s="88">
        <v>89</v>
      </c>
      <c r="G91" s="88">
        <v>71</v>
      </c>
      <c r="H91" s="88">
        <v>68</v>
      </c>
      <c r="I91" s="88">
        <v>24</v>
      </c>
      <c r="J91" s="90"/>
      <c r="K91" s="88">
        <v>117</v>
      </c>
      <c r="L91" s="88">
        <v>111</v>
      </c>
      <c r="M91" s="88">
        <v>47</v>
      </c>
      <c r="N91" s="88">
        <v>27</v>
      </c>
      <c r="O91" s="88">
        <v>25</v>
      </c>
      <c r="P91" s="90"/>
      <c r="Q91" s="88">
        <v>83</v>
      </c>
      <c r="R91" s="88">
        <v>112</v>
      </c>
      <c r="S91" s="88">
        <v>60</v>
      </c>
      <c r="T91" s="88">
        <v>45</v>
      </c>
      <c r="U91" s="88">
        <v>27</v>
      </c>
      <c r="V91" s="90"/>
      <c r="W91" s="88">
        <v>64</v>
      </c>
      <c r="X91" s="88">
        <v>83</v>
      </c>
      <c r="Y91" s="88">
        <v>73</v>
      </c>
      <c r="Z91" s="88">
        <v>76</v>
      </c>
      <c r="AA91" s="88">
        <v>31</v>
      </c>
      <c r="AB91" s="90"/>
      <c r="AC91" s="88">
        <v>69</v>
      </c>
      <c r="AD91" s="88">
        <v>85</v>
      </c>
      <c r="AE91" s="88">
        <v>63</v>
      </c>
      <c r="AF91" s="88">
        <v>75</v>
      </c>
      <c r="AG91" s="88">
        <v>35</v>
      </c>
      <c r="AH91" s="90"/>
      <c r="AI91" s="88">
        <v>94</v>
      </c>
      <c r="AJ91" s="88">
        <v>79</v>
      </c>
      <c r="AK91" s="88">
        <v>67</v>
      </c>
      <c r="AL91" s="88">
        <v>64</v>
      </c>
      <c r="AM91" s="88">
        <v>23</v>
      </c>
      <c r="AO91" s="23"/>
    </row>
    <row r="92" spans="2:41" ht="12.75" customHeight="1" x14ac:dyDescent="0.25">
      <c r="B92" s="130"/>
      <c r="C92" s="7" t="s">
        <v>22</v>
      </c>
      <c r="D92" s="86">
        <f t="shared" si="27"/>
        <v>242</v>
      </c>
      <c r="E92" s="88">
        <v>46</v>
      </c>
      <c r="F92" s="88">
        <v>70</v>
      </c>
      <c r="G92" s="88">
        <v>46</v>
      </c>
      <c r="H92" s="88">
        <v>61</v>
      </c>
      <c r="I92" s="88">
        <v>19</v>
      </c>
      <c r="J92" s="90"/>
      <c r="K92" s="88">
        <v>92</v>
      </c>
      <c r="L92" s="88">
        <v>63</v>
      </c>
      <c r="M92" s="88">
        <v>36</v>
      </c>
      <c r="N92" s="88">
        <v>37</v>
      </c>
      <c r="O92" s="88">
        <v>14</v>
      </c>
      <c r="P92" s="90"/>
      <c r="Q92" s="88">
        <v>64</v>
      </c>
      <c r="R92" s="88">
        <v>78</v>
      </c>
      <c r="S92" s="88">
        <v>41</v>
      </c>
      <c r="T92" s="88">
        <v>44</v>
      </c>
      <c r="U92" s="88">
        <v>15</v>
      </c>
      <c r="V92" s="90"/>
      <c r="W92" s="88">
        <v>47</v>
      </c>
      <c r="X92" s="88">
        <v>51</v>
      </c>
      <c r="Y92" s="88">
        <v>45</v>
      </c>
      <c r="Z92" s="88">
        <v>74</v>
      </c>
      <c r="AA92" s="88">
        <v>25</v>
      </c>
      <c r="AB92" s="90"/>
      <c r="AC92" s="88">
        <v>50</v>
      </c>
      <c r="AD92" s="88">
        <v>51</v>
      </c>
      <c r="AE92" s="88">
        <v>52</v>
      </c>
      <c r="AF92" s="88">
        <v>62</v>
      </c>
      <c r="AG92" s="88">
        <v>27</v>
      </c>
      <c r="AH92" s="90"/>
      <c r="AI92" s="88">
        <v>72</v>
      </c>
      <c r="AJ92" s="88">
        <v>61</v>
      </c>
      <c r="AK92" s="88">
        <v>39</v>
      </c>
      <c r="AL92" s="88">
        <v>58</v>
      </c>
      <c r="AM92" s="88">
        <v>12</v>
      </c>
      <c r="AO92" s="23"/>
    </row>
    <row r="93" spans="2:41" ht="12.75" customHeight="1" x14ac:dyDescent="0.25">
      <c r="B93" s="131"/>
      <c r="C93" s="7" t="s">
        <v>23</v>
      </c>
      <c r="D93" s="86">
        <f t="shared" si="27"/>
        <v>271</v>
      </c>
      <c r="E93" s="88">
        <v>43</v>
      </c>
      <c r="F93" s="88">
        <v>62</v>
      </c>
      <c r="G93" s="88">
        <v>49</v>
      </c>
      <c r="H93" s="88">
        <v>93</v>
      </c>
      <c r="I93" s="88">
        <v>24</v>
      </c>
      <c r="J93" s="90"/>
      <c r="K93" s="88">
        <v>74</v>
      </c>
      <c r="L93" s="88">
        <v>81</v>
      </c>
      <c r="M93" s="88">
        <v>43</v>
      </c>
      <c r="N93" s="88">
        <v>51</v>
      </c>
      <c r="O93" s="88">
        <v>22</v>
      </c>
      <c r="P93" s="90"/>
      <c r="Q93" s="88">
        <v>51</v>
      </c>
      <c r="R93" s="88">
        <v>91</v>
      </c>
      <c r="S93" s="88">
        <v>46</v>
      </c>
      <c r="T93" s="88">
        <v>59</v>
      </c>
      <c r="U93" s="88">
        <v>24</v>
      </c>
      <c r="V93" s="90"/>
      <c r="W93" s="88">
        <v>39</v>
      </c>
      <c r="X93" s="88">
        <v>47</v>
      </c>
      <c r="Y93" s="88">
        <v>50</v>
      </c>
      <c r="Z93" s="88">
        <v>105</v>
      </c>
      <c r="AA93" s="88">
        <v>30</v>
      </c>
      <c r="AB93" s="90"/>
      <c r="AC93" s="88">
        <v>39</v>
      </c>
      <c r="AD93" s="88">
        <v>47</v>
      </c>
      <c r="AE93" s="88">
        <v>52</v>
      </c>
      <c r="AF93" s="88">
        <v>99</v>
      </c>
      <c r="AG93" s="88">
        <v>34</v>
      </c>
      <c r="AH93" s="90"/>
      <c r="AI93" s="88">
        <v>66</v>
      </c>
      <c r="AJ93" s="88">
        <v>69</v>
      </c>
      <c r="AK93" s="88">
        <v>52</v>
      </c>
      <c r="AL93" s="88">
        <v>61</v>
      </c>
      <c r="AM93" s="88">
        <v>23</v>
      </c>
      <c r="AO93" s="23"/>
    </row>
    <row r="95" spans="2:41" x14ac:dyDescent="0.25">
      <c r="AG95"/>
      <c r="AH95"/>
      <c r="AI95"/>
      <c r="AJ95"/>
      <c r="AK95"/>
      <c r="AL95"/>
      <c r="AM95"/>
      <c r="AN95"/>
    </row>
    <row r="96" spans="2:41" x14ac:dyDescent="0.25">
      <c r="AG96"/>
      <c r="AH96"/>
      <c r="AI96"/>
      <c r="AJ96"/>
      <c r="AK96"/>
      <c r="AL96"/>
      <c r="AM96"/>
      <c r="AN96"/>
    </row>
    <row r="97" spans="33:40" x14ac:dyDescent="0.25">
      <c r="AG97"/>
      <c r="AH97"/>
      <c r="AI97"/>
      <c r="AJ97"/>
      <c r="AK97"/>
      <c r="AL97"/>
      <c r="AM97"/>
      <c r="AN97"/>
    </row>
    <row r="98" spans="33:40" x14ac:dyDescent="0.25">
      <c r="AG98"/>
      <c r="AH98"/>
      <c r="AI98"/>
      <c r="AJ98"/>
      <c r="AK98"/>
      <c r="AL98"/>
      <c r="AM98"/>
      <c r="AN98"/>
    </row>
    <row r="99" spans="33:40" x14ac:dyDescent="0.25">
      <c r="AG99"/>
      <c r="AH99"/>
      <c r="AI99"/>
      <c r="AJ99"/>
      <c r="AK99"/>
      <c r="AL99"/>
      <c r="AM99"/>
      <c r="AN99"/>
    </row>
    <row r="100" spans="33:40" x14ac:dyDescent="0.25">
      <c r="AG100"/>
      <c r="AH100"/>
      <c r="AI100"/>
      <c r="AJ100"/>
      <c r="AK100"/>
      <c r="AL100"/>
      <c r="AM100"/>
      <c r="AN100"/>
    </row>
    <row r="101" spans="33:40" x14ac:dyDescent="0.25">
      <c r="AG101"/>
      <c r="AH101"/>
      <c r="AI101"/>
      <c r="AJ101"/>
      <c r="AK101"/>
      <c r="AL101"/>
      <c r="AM101"/>
      <c r="AN101"/>
    </row>
    <row r="102" spans="33:40" x14ac:dyDescent="0.25">
      <c r="AG102"/>
      <c r="AH102"/>
      <c r="AI102"/>
      <c r="AJ102"/>
      <c r="AK102"/>
      <c r="AL102"/>
      <c r="AM102"/>
      <c r="AN102"/>
    </row>
    <row r="103" spans="33:40" x14ac:dyDescent="0.25">
      <c r="AG103"/>
      <c r="AH103"/>
      <c r="AI103"/>
      <c r="AJ103"/>
      <c r="AK103"/>
      <c r="AL103"/>
      <c r="AM103"/>
      <c r="AN103"/>
    </row>
    <row r="104" spans="33:40" x14ac:dyDescent="0.25">
      <c r="AG104"/>
      <c r="AH104"/>
      <c r="AI104"/>
      <c r="AJ104"/>
      <c r="AK104"/>
      <c r="AL104"/>
      <c r="AM104"/>
      <c r="AN104"/>
    </row>
    <row r="105" spans="33:40" x14ac:dyDescent="0.25">
      <c r="AG105"/>
      <c r="AH105"/>
      <c r="AI105"/>
      <c r="AJ105"/>
      <c r="AK105"/>
      <c r="AL105"/>
      <c r="AM105"/>
      <c r="AN105"/>
    </row>
    <row r="106" spans="33:40" x14ac:dyDescent="0.25">
      <c r="AG106"/>
      <c r="AH106"/>
      <c r="AI106"/>
      <c r="AJ106"/>
      <c r="AK106"/>
      <c r="AL106"/>
      <c r="AM106"/>
      <c r="AN106"/>
    </row>
    <row r="107" spans="33:40" x14ac:dyDescent="0.25">
      <c r="AG107"/>
      <c r="AH107"/>
      <c r="AI107"/>
      <c r="AJ107"/>
      <c r="AK107"/>
      <c r="AL107"/>
      <c r="AM107"/>
      <c r="AN107"/>
    </row>
    <row r="108" spans="33:40" x14ac:dyDescent="0.25">
      <c r="AG108"/>
      <c r="AH108"/>
      <c r="AI108"/>
      <c r="AJ108"/>
      <c r="AK108"/>
      <c r="AL108"/>
      <c r="AM108"/>
      <c r="AN108"/>
    </row>
    <row r="109" spans="33:40" x14ac:dyDescent="0.25">
      <c r="AG109"/>
      <c r="AH109"/>
      <c r="AI109"/>
      <c r="AJ109"/>
      <c r="AK109"/>
      <c r="AL109"/>
      <c r="AM109"/>
      <c r="AN109"/>
    </row>
    <row r="110" spans="33:40" x14ac:dyDescent="0.25">
      <c r="AG110"/>
      <c r="AH110"/>
      <c r="AI110"/>
      <c r="AJ110"/>
      <c r="AK110"/>
      <c r="AL110"/>
      <c r="AM110"/>
      <c r="AN110"/>
    </row>
    <row r="111" spans="33:40" x14ac:dyDescent="0.25">
      <c r="AG111"/>
      <c r="AH111"/>
      <c r="AI111"/>
      <c r="AJ111"/>
      <c r="AK111"/>
      <c r="AL111"/>
      <c r="AM111"/>
      <c r="AN111"/>
    </row>
    <row r="112" spans="33:40" x14ac:dyDescent="0.25">
      <c r="AG112"/>
      <c r="AH112"/>
      <c r="AI112"/>
      <c r="AJ112"/>
      <c r="AK112"/>
      <c r="AL112"/>
      <c r="AM112"/>
      <c r="AN112"/>
    </row>
    <row r="113" spans="33:40" x14ac:dyDescent="0.25">
      <c r="AG113"/>
      <c r="AH113"/>
      <c r="AI113"/>
      <c r="AJ113"/>
      <c r="AK113"/>
      <c r="AL113"/>
      <c r="AM113"/>
      <c r="AN113"/>
    </row>
    <row r="114" spans="33:40" x14ac:dyDescent="0.25">
      <c r="AG114"/>
      <c r="AH114"/>
      <c r="AI114"/>
      <c r="AJ114"/>
      <c r="AK114"/>
      <c r="AL114"/>
      <c r="AM114"/>
      <c r="AN114"/>
    </row>
    <row r="115" spans="33:40" x14ac:dyDescent="0.25">
      <c r="AG115"/>
      <c r="AH115"/>
      <c r="AI115"/>
      <c r="AJ115"/>
      <c r="AK115"/>
      <c r="AL115"/>
      <c r="AM115"/>
      <c r="AN115"/>
    </row>
    <row r="116" spans="33:40" x14ac:dyDescent="0.25">
      <c r="AG116"/>
      <c r="AH116"/>
      <c r="AI116"/>
      <c r="AJ116"/>
      <c r="AK116"/>
      <c r="AL116"/>
      <c r="AM116"/>
      <c r="AN116"/>
    </row>
    <row r="117" spans="33:40" x14ac:dyDescent="0.25">
      <c r="AG117"/>
      <c r="AH117"/>
      <c r="AI117"/>
      <c r="AJ117"/>
      <c r="AK117"/>
      <c r="AL117"/>
      <c r="AM117"/>
      <c r="AN117"/>
    </row>
    <row r="118" spans="33:40" x14ac:dyDescent="0.25">
      <c r="AG118"/>
      <c r="AH118"/>
      <c r="AI118"/>
      <c r="AJ118"/>
      <c r="AK118"/>
      <c r="AL118"/>
      <c r="AM118"/>
      <c r="AN118"/>
    </row>
    <row r="119" spans="33:40" x14ac:dyDescent="0.25">
      <c r="AG119"/>
      <c r="AH119"/>
      <c r="AI119"/>
      <c r="AJ119"/>
      <c r="AK119"/>
      <c r="AL119"/>
      <c r="AM119"/>
      <c r="AN119"/>
    </row>
    <row r="120" spans="33:40" x14ac:dyDescent="0.25">
      <c r="AG120"/>
      <c r="AH120"/>
      <c r="AI120"/>
      <c r="AJ120"/>
      <c r="AK120"/>
      <c r="AL120"/>
      <c r="AM120"/>
      <c r="AN120"/>
    </row>
    <row r="121" spans="33:40" x14ac:dyDescent="0.25">
      <c r="AG121"/>
      <c r="AH121"/>
      <c r="AI121"/>
      <c r="AJ121"/>
      <c r="AK121"/>
      <c r="AL121"/>
      <c r="AM121"/>
      <c r="AN121"/>
    </row>
    <row r="122" spans="33:40" x14ac:dyDescent="0.25">
      <c r="AG122"/>
      <c r="AH122"/>
      <c r="AI122"/>
      <c r="AJ122"/>
      <c r="AK122"/>
      <c r="AL122"/>
      <c r="AM122"/>
      <c r="AN122"/>
    </row>
    <row r="123" spans="33:40" x14ac:dyDescent="0.25">
      <c r="AG123"/>
      <c r="AH123"/>
      <c r="AI123"/>
      <c r="AJ123"/>
      <c r="AK123"/>
      <c r="AL123"/>
      <c r="AM123"/>
      <c r="AN123"/>
    </row>
    <row r="124" spans="33:40" x14ac:dyDescent="0.25">
      <c r="AG124"/>
      <c r="AH124"/>
      <c r="AI124"/>
      <c r="AJ124"/>
      <c r="AK124"/>
      <c r="AL124"/>
      <c r="AM124"/>
      <c r="AN124"/>
    </row>
  </sheetData>
  <mergeCells count="48">
    <mergeCell ref="B83:B85"/>
    <mergeCell ref="B87:B89"/>
    <mergeCell ref="B90:B93"/>
    <mergeCell ref="Q74:U74"/>
    <mergeCell ref="AC74:AG74"/>
    <mergeCell ref="AI74:AM74"/>
    <mergeCell ref="B76:B78"/>
    <mergeCell ref="B79:B82"/>
    <mergeCell ref="K74:O74"/>
    <mergeCell ref="B64:B66"/>
    <mergeCell ref="B67:B70"/>
    <mergeCell ref="B74:C75"/>
    <mergeCell ref="D74:I74"/>
    <mergeCell ref="W74:AA74"/>
    <mergeCell ref="W51:AA51"/>
    <mergeCell ref="AC51:AG51"/>
    <mergeCell ref="AI51:AM51"/>
    <mergeCell ref="B53:B55"/>
    <mergeCell ref="B56:B59"/>
    <mergeCell ref="K51:O51"/>
    <mergeCell ref="Q51:U51"/>
    <mergeCell ref="B60:B62"/>
    <mergeCell ref="B41:B43"/>
    <mergeCell ref="B44:B47"/>
    <mergeCell ref="B51:C52"/>
    <mergeCell ref="D51:I51"/>
    <mergeCell ref="AI28:AM28"/>
    <mergeCell ref="B30:B32"/>
    <mergeCell ref="B33:B36"/>
    <mergeCell ref="B37:B39"/>
    <mergeCell ref="Q28:U28"/>
    <mergeCell ref="W28:AA28"/>
    <mergeCell ref="B21:B24"/>
    <mergeCell ref="B28:C29"/>
    <mergeCell ref="D28:I28"/>
    <mergeCell ref="K28:O28"/>
    <mergeCell ref="AC28:AG28"/>
    <mergeCell ref="AI5:AM5"/>
    <mergeCell ref="B7:B9"/>
    <mergeCell ref="B10:B13"/>
    <mergeCell ref="B14:B16"/>
    <mergeCell ref="W5:AA5"/>
    <mergeCell ref="AC5:AG5"/>
    <mergeCell ref="B18:B20"/>
    <mergeCell ref="B5:C6"/>
    <mergeCell ref="D5:I5"/>
    <mergeCell ref="K5:O5"/>
    <mergeCell ref="Q5:U5"/>
  </mergeCells>
  <conditionalFormatting sqref="AJ77:AM93 F77:I93 L77:O93 R77:U93 W77:AA93 AD77:AG93">
    <cfRule type="cellIs" dxfId="28" priority="2" operator="lessThan">
      <formula>10</formula>
    </cfRule>
  </conditionalFormatting>
  <conditionalFormatting sqref="J77:J93 P77:P93 V77:V93 AB77:AB93 AH77:AH93">
    <cfRule type="cellIs" dxfId="27" priority="8" operator="lessThan">
      <formula>10</formula>
    </cfRule>
    <cfRule type="cellIs" dxfId="26" priority="9" operator="lessThan">
      <formula>10</formula>
    </cfRule>
    <cfRule type="cellIs" dxfId="25" priority="10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2:BB93"/>
  <sheetViews>
    <sheetView showGridLine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baseColWidth="10" defaultRowHeight="15" x14ac:dyDescent="0.25"/>
  <cols>
    <col min="1" max="1" width="2" style="23" customWidth="1"/>
    <col min="2" max="2" width="14.7109375" style="23" customWidth="1"/>
    <col min="3" max="3" width="11.42578125" style="23"/>
    <col min="4" max="4" width="11.42578125" style="23" customWidth="1"/>
    <col min="5" max="10" width="11.42578125" style="23"/>
    <col min="11" max="11" width="2" style="23" customWidth="1"/>
    <col min="12" max="17" width="11.42578125" style="23"/>
    <col min="18" max="18" width="2" style="23" customWidth="1"/>
    <col min="19" max="24" width="11.42578125" style="23"/>
    <col min="25" max="25" width="2" style="23" customWidth="1"/>
    <col min="26" max="31" width="11.42578125" style="23"/>
    <col min="32" max="32" width="2" style="23" customWidth="1"/>
    <col min="33" max="38" width="11.42578125" style="23"/>
    <col min="39" max="39" width="2" style="23" customWidth="1"/>
    <col min="40" max="45" width="11.42578125" style="23"/>
    <col min="46" max="46" width="2" style="23" customWidth="1"/>
    <col min="47" max="54" width="11.42578125" style="23"/>
  </cols>
  <sheetData>
    <row r="2" spans="2:53" ht="15.75" x14ac:dyDescent="0.25">
      <c r="B2" s="75" t="s">
        <v>159</v>
      </c>
    </row>
    <row r="3" spans="2:53" s="23" customFormat="1" ht="12" x14ac:dyDescent="0.2">
      <c r="B3" s="23" t="s">
        <v>183</v>
      </c>
    </row>
    <row r="4" spans="2:53" s="23" customFormat="1" ht="12" x14ac:dyDescent="0.2"/>
    <row r="5" spans="2:53" s="23" customFormat="1" ht="12.75" customHeight="1" x14ac:dyDescent="0.2">
      <c r="B5" s="140" t="s">
        <v>85</v>
      </c>
      <c r="C5" s="159"/>
      <c r="D5" s="165" t="s">
        <v>25</v>
      </c>
      <c r="E5" s="164" t="s">
        <v>162</v>
      </c>
      <c r="F5" s="164"/>
      <c r="G5" s="164"/>
      <c r="H5" s="164"/>
      <c r="I5" s="164"/>
      <c r="J5" s="164"/>
      <c r="L5" s="164" t="s">
        <v>163</v>
      </c>
      <c r="M5" s="164"/>
      <c r="N5" s="164"/>
      <c r="O5" s="164"/>
      <c r="P5" s="164"/>
      <c r="Q5" s="164"/>
      <c r="S5" s="164" t="s">
        <v>164</v>
      </c>
      <c r="T5" s="164"/>
      <c r="U5" s="164"/>
      <c r="V5" s="164"/>
      <c r="W5" s="164"/>
      <c r="X5" s="164"/>
      <c r="Z5" s="164" t="s">
        <v>165</v>
      </c>
      <c r="AA5" s="164"/>
      <c r="AB5" s="164"/>
      <c r="AC5" s="164"/>
      <c r="AD5" s="164"/>
      <c r="AE5" s="164"/>
      <c r="AG5" s="161" t="s">
        <v>166</v>
      </c>
      <c r="AH5" s="162"/>
      <c r="AI5" s="162"/>
      <c r="AJ5" s="162"/>
      <c r="AK5" s="162"/>
      <c r="AL5" s="163"/>
      <c r="AN5" s="164" t="s">
        <v>167</v>
      </c>
      <c r="AO5" s="164"/>
      <c r="AP5" s="164"/>
      <c r="AQ5" s="164"/>
      <c r="AR5" s="164"/>
      <c r="AS5" s="164"/>
      <c r="AU5" s="164" t="s">
        <v>168</v>
      </c>
      <c r="AV5" s="164"/>
      <c r="AW5" s="164"/>
      <c r="AX5" s="164"/>
      <c r="AY5" s="164"/>
      <c r="AZ5" s="164"/>
      <c r="BA5" s="38"/>
    </row>
    <row r="6" spans="2:53" s="23" customFormat="1" ht="44.1" customHeight="1" x14ac:dyDescent="0.2">
      <c r="B6" s="142"/>
      <c r="C6" s="160"/>
      <c r="D6" s="166"/>
      <c r="E6" s="118" t="s">
        <v>121</v>
      </c>
      <c r="F6" s="118" t="s">
        <v>60</v>
      </c>
      <c r="G6" s="118" t="s">
        <v>61</v>
      </c>
      <c r="H6" s="118" t="s">
        <v>62</v>
      </c>
      <c r="I6" s="118" t="s">
        <v>51</v>
      </c>
      <c r="J6" s="118" t="s">
        <v>52</v>
      </c>
      <c r="L6" s="118" t="s">
        <v>121</v>
      </c>
      <c r="M6" s="118" t="s">
        <v>60</v>
      </c>
      <c r="N6" s="118" t="s">
        <v>61</v>
      </c>
      <c r="O6" s="118" t="s">
        <v>62</v>
      </c>
      <c r="P6" s="118" t="s">
        <v>51</v>
      </c>
      <c r="Q6" s="118" t="s">
        <v>52</v>
      </c>
      <c r="S6" s="107" t="s">
        <v>121</v>
      </c>
      <c r="T6" s="107" t="s">
        <v>60</v>
      </c>
      <c r="U6" s="107" t="s">
        <v>61</v>
      </c>
      <c r="V6" s="107" t="s">
        <v>62</v>
      </c>
      <c r="W6" s="107" t="s">
        <v>51</v>
      </c>
      <c r="X6" s="107" t="s">
        <v>52</v>
      </c>
      <c r="Z6" s="107" t="s">
        <v>121</v>
      </c>
      <c r="AA6" s="107" t="s">
        <v>60</v>
      </c>
      <c r="AB6" s="107" t="s">
        <v>61</v>
      </c>
      <c r="AC6" s="107" t="s">
        <v>62</v>
      </c>
      <c r="AD6" s="107" t="s">
        <v>51</v>
      </c>
      <c r="AE6" s="107" t="s">
        <v>52</v>
      </c>
      <c r="AG6" s="107" t="s">
        <v>121</v>
      </c>
      <c r="AH6" s="107" t="s">
        <v>60</v>
      </c>
      <c r="AI6" s="107" t="s">
        <v>61</v>
      </c>
      <c r="AJ6" s="107" t="s">
        <v>62</v>
      </c>
      <c r="AK6" s="107" t="s">
        <v>51</v>
      </c>
      <c r="AL6" s="107" t="s">
        <v>52</v>
      </c>
      <c r="AN6" s="107" t="s">
        <v>121</v>
      </c>
      <c r="AO6" s="107" t="s">
        <v>60</v>
      </c>
      <c r="AP6" s="107" t="s">
        <v>61</v>
      </c>
      <c r="AQ6" s="107" t="s">
        <v>62</v>
      </c>
      <c r="AR6" s="107" t="s">
        <v>51</v>
      </c>
      <c r="AS6" s="107" t="s">
        <v>52</v>
      </c>
      <c r="AU6" s="107" t="s">
        <v>121</v>
      </c>
      <c r="AV6" s="107" t="s">
        <v>60</v>
      </c>
      <c r="AW6" s="107" t="s">
        <v>61</v>
      </c>
      <c r="AX6" s="107" t="s">
        <v>62</v>
      </c>
      <c r="AY6" s="107" t="s">
        <v>51</v>
      </c>
      <c r="AZ6" s="107" t="s">
        <v>52</v>
      </c>
      <c r="BA6" s="38"/>
    </row>
    <row r="7" spans="2:53" s="23" customFormat="1" ht="12.75" customHeight="1" x14ac:dyDescent="0.2">
      <c r="B7" s="129" t="s">
        <v>80</v>
      </c>
      <c r="C7" s="6" t="s">
        <v>25</v>
      </c>
      <c r="D7" s="3">
        <v>552975</v>
      </c>
      <c r="E7" s="3">
        <v>78933.582566453115</v>
      </c>
      <c r="F7" s="3">
        <v>127529.22580794673</v>
      </c>
      <c r="G7" s="3">
        <v>120468.89670743763</v>
      </c>
      <c r="H7" s="3">
        <v>174372.4911153345</v>
      </c>
      <c r="I7" s="3">
        <v>34089.940634228158</v>
      </c>
      <c r="J7" s="3">
        <v>17580.863168599546</v>
      </c>
      <c r="K7" s="23" t="s">
        <v>117</v>
      </c>
      <c r="L7" s="3">
        <v>166806.11244166899</v>
      </c>
      <c r="M7" s="3">
        <v>151772.43293528783</v>
      </c>
      <c r="N7" s="3">
        <v>93516.764903637784</v>
      </c>
      <c r="O7" s="3">
        <v>101318.53318557946</v>
      </c>
      <c r="P7" s="3">
        <v>26036.605397311661</v>
      </c>
      <c r="Q7" s="3">
        <v>13524.551136513983</v>
      </c>
      <c r="R7" s="23" t="s">
        <v>117</v>
      </c>
      <c r="S7" s="3">
        <v>144374.12916059681</v>
      </c>
      <c r="T7" s="3">
        <v>149402.39943997347</v>
      </c>
      <c r="U7" s="3">
        <v>84824.952344808582</v>
      </c>
      <c r="V7" s="3">
        <v>127669.48345548497</v>
      </c>
      <c r="W7" s="3">
        <v>34733.637403798457</v>
      </c>
      <c r="X7" s="3">
        <v>11970.398195337511</v>
      </c>
      <c r="Y7" s="23" t="s">
        <v>117</v>
      </c>
      <c r="Z7" s="3">
        <v>177244.62349031243</v>
      </c>
      <c r="AA7" s="3">
        <v>133334.06469008283</v>
      </c>
      <c r="AB7" s="3">
        <v>83188.567790551329</v>
      </c>
      <c r="AC7" s="3">
        <v>112030.09040401463</v>
      </c>
      <c r="AD7" s="3">
        <v>34677.974660470252</v>
      </c>
      <c r="AE7" s="3">
        <v>12499.67896456828</v>
      </c>
      <c r="AF7" s="23" t="s">
        <v>117</v>
      </c>
      <c r="AG7" s="3">
        <v>202060.17388940597</v>
      </c>
      <c r="AH7" s="3">
        <v>123669.60224959934</v>
      </c>
      <c r="AI7" s="3">
        <v>71743.805704572325</v>
      </c>
      <c r="AJ7" s="3">
        <v>106424.29576378212</v>
      </c>
      <c r="AK7" s="3">
        <v>35299.590486895286</v>
      </c>
      <c r="AL7" s="3">
        <v>13777.531905744752</v>
      </c>
      <c r="AM7" s="23" t="s">
        <v>117</v>
      </c>
      <c r="AN7" s="3">
        <v>227510.58044666881</v>
      </c>
      <c r="AO7" s="3">
        <v>128517.13760360725</v>
      </c>
      <c r="AP7" s="3">
        <v>45346.570325400433</v>
      </c>
      <c r="AQ7" s="3">
        <v>98645.196771365881</v>
      </c>
      <c r="AR7" s="3">
        <v>39042.682947212743</v>
      </c>
      <c r="AS7" s="3">
        <v>13912.831905744752</v>
      </c>
      <c r="AT7" s="23" t="s">
        <v>117</v>
      </c>
      <c r="AU7" s="3">
        <v>64053.589296419064</v>
      </c>
      <c r="AV7" s="3">
        <v>98823.906290802348</v>
      </c>
      <c r="AW7" s="3">
        <v>88243.51718954416</v>
      </c>
      <c r="AX7" s="3">
        <v>217333.23239675697</v>
      </c>
      <c r="AY7" s="3">
        <v>66874.058300849458</v>
      </c>
      <c r="AZ7" s="3">
        <v>17646.696525627784</v>
      </c>
      <c r="BA7" s="38"/>
    </row>
    <row r="8" spans="2:53" s="23" customFormat="1" ht="12.75" customHeight="1" x14ac:dyDescent="0.2">
      <c r="B8" s="130"/>
      <c r="C8" s="7" t="s">
        <v>8</v>
      </c>
      <c r="D8" s="3">
        <v>271601.99999999983</v>
      </c>
      <c r="E8" s="5">
        <v>37668.803571428558</v>
      </c>
      <c r="F8" s="5">
        <v>58945.799281858468</v>
      </c>
      <c r="G8" s="5">
        <v>60664.002997879252</v>
      </c>
      <c r="H8" s="5">
        <v>90193.499171004354</v>
      </c>
      <c r="I8" s="5">
        <v>16715.0163903348</v>
      </c>
      <c r="J8" s="5">
        <v>7414.8785874943742</v>
      </c>
      <c r="K8" s="23" t="s">
        <v>117</v>
      </c>
      <c r="L8" s="5">
        <v>72223.626280444689</v>
      </c>
      <c r="M8" s="5">
        <v>83742.893777713412</v>
      </c>
      <c r="N8" s="5">
        <v>44988.459305314558</v>
      </c>
      <c r="O8" s="5">
        <v>50834.532968639563</v>
      </c>
      <c r="P8" s="5">
        <v>12777.80908039329</v>
      </c>
      <c r="Q8" s="5">
        <v>7034.6785874943744</v>
      </c>
      <c r="R8" s="23" t="s">
        <v>117</v>
      </c>
      <c r="S8" s="5">
        <v>71712.264740376544</v>
      </c>
      <c r="T8" s="5">
        <v>65770.790301073139</v>
      </c>
      <c r="U8" s="5">
        <v>40070.783653042847</v>
      </c>
      <c r="V8" s="5">
        <v>71522.533787995591</v>
      </c>
      <c r="W8" s="5">
        <v>15490.948930017343</v>
      </c>
      <c r="X8" s="5">
        <v>7034.6785874943744</v>
      </c>
      <c r="Y8" s="23" t="s">
        <v>117</v>
      </c>
      <c r="Z8" s="5">
        <v>84489.063243043434</v>
      </c>
      <c r="AA8" s="5">
        <v>61926.608432941313</v>
      </c>
      <c r="AB8" s="5">
        <v>40930.432060921506</v>
      </c>
      <c r="AC8" s="5">
        <v>56828.266515648087</v>
      </c>
      <c r="AD8" s="5">
        <v>20392.951159951164</v>
      </c>
      <c r="AE8" s="5">
        <v>7034.6785874943744</v>
      </c>
      <c r="AF8" s="23" t="s">
        <v>117</v>
      </c>
      <c r="AG8" s="5">
        <v>99774.60040325165</v>
      </c>
      <c r="AH8" s="5">
        <v>50539.568494955311</v>
      </c>
      <c r="AI8" s="5">
        <v>37324.265456911497</v>
      </c>
      <c r="AJ8" s="5">
        <v>57287.803587494374</v>
      </c>
      <c r="AK8" s="5">
        <v>19641.083469892681</v>
      </c>
      <c r="AL8" s="5">
        <v>7034.6785874943744</v>
      </c>
      <c r="AM8" s="23" t="s">
        <v>117</v>
      </c>
      <c r="AN8" s="5">
        <v>111518.67178523223</v>
      </c>
      <c r="AO8" s="5">
        <v>54054.396100828977</v>
      </c>
      <c r="AP8" s="5">
        <v>22232.111356917943</v>
      </c>
      <c r="AQ8" s="5">
        <v>55112.628144078139</v>
      </c>
      <c r="AR8" s="5">
        <v>21267.314025448235</v>
      </c>
      <c r="AS8" s="5">
        <v>7416.8785874943742</v>
      </c>
      <c r="AT8" s="23" t="s">
        <v>117</v>
      </c>
      <c r="AU8" s="5">
        <v>25004.245191504386</v>
      </c>
      <c r="AV8" s="5">
        <v>40663.24295675083</v>
      </c>
      <c r="AW8" s="5">
        <v>44794.232975065839</v>
      </c>
      <c r="AX8" s="5">
        <v>115148.68252522327</v>
      </c>
      <c r="AY8" s="5">
        <v>35170.703144078136</v>
      </c>
      <c r="AZ8" s="5">
        <v>10820.893207377405</v>
      </c>
      <c r="BA8" s="38"/>
    </row>
    <row r="9" spans="2:53" s="23" customFormat="1" ht="12.75" customHeight="1" x14ac:dyDescent="0.2">
      <c r="B9" s="131"/>
      <c r="C9" s="7" t="s">
        <v>9</v>
      </c>
      <c r="D9" s="3">
        <v>281372.99999999994</v>
      </c>
      <c r="E9" s="5">
        <v>41264.778995024564</v>
      </c>
      <c r="F9" s="5">
        <v>68583.426526088268</v>
      </c>
      <c r="G9" s="5">
        <v>59804.893709558375</v>
      </c>
      <c r="H9" s="5">
        <v>84178.991944330162</v>
      </c>
      <c r="I9" s="5">
        <v>17374.924243893362</v>
      </c>
      <c r="J9" s="5">
        <v>10165.984581105171</v>
      </c>
      <c r="K9" s="23" t="s">
        <v>117</v>
      </c>
      <c r="L9" s="5">
        <v>94582.486161224311</v>
      </c>
      <c r="M9" s="5">
        <v>68029.539157574414</v>
      </c>
      <c r="N9" s="5">
        <v>48528.305598323219</v>
      </c>
      <c r="O9" s="5">
        <v>50484.000216939901</v>
      </c>
      <c r="P9" s="5">
        <v>13258.796316918371</v>
      </c>
      <c r="Q9" s="5">
        <v>6489.8725490196075</v>
      </c>
      <c r="R9" s="23" t="s">
        <v>117</v>
      </c>
      <c r="S9" s="5">
        <v>72661.864420220241</v>
      </c>
      <c r="T9" s="5">
        <v>83631.609138900341</v>
      </c>
      <c r="U9" s="5">
        <v>44754.168691765728</v>
      </c>
      <c r="V9" s="5">
        <v>56146.949667489367</v>
      </c>
      <c r="W9" s="5">
        <v>19242.688473781112</v>
      </c>
      <c r="X9" s="5">
        <v>4935.7196078431371</v>
      </c>
      <c r="Y9" s="23" t="s">
        <v>117</v>
      </c>
      <c r="Z9" s="5">
        <v>92755.560247269023</v>
      </c>
      <c r="AA9" s="5">
        <v>71407.456257141515</v>
      </c>
      <c r="AB9" s="5">
        <v>42258.135729629823</v>
      </c>
      <c r="AC9" s="5">
        <v>55201.823888366533</v>
      </c>
      <c r="AD9" s="5">
        <v>14285.023500519088</v>
      </c>
      <c r="AE9" s="5">
        <v>5465.0003770739067</v>
      </c>
      <c r="AF9" s="23" t="s">
        <v>117</v>
      </c>
      <c r="AG9" s="5">
        <v>102285.57348615432</v>
      </c>
      <c r="AH9" s="5">
        <v>73130.033754644028</v>
      </c>
      <c r="AI9" s="5">
        <v>34419.540247660821</v>
      </c>
      <c r="AJ9" s="5">
        <v>49136.492176287749</v>
      </c>
      <c r="AK9" s="5">
        <v>15658.507017002607</v>
      </c>
      <c r="AL9" s="5">
        <v>6742.853318250377</v>
      </c>
      <c r="AM9" s="23" t="s">
        <v>117</v>
      </c>
      <c r="AN9" s="5">
        <v>115991.90866143658</v>
      </c>
      <c r="AO9" s="5">
        <v>74462.74150277827</v>
      </c>
      <c r="AP9" s="5">
        <v>23114.45896848249</v>
      </c>
      <c r="AQ9" s="5">
        <v>43532.568627287736</v>
      </c>
      <c r="AR9" s="5">
        <v>17775.368921764508</v>
      </c>
      <c r="AS9" s="5">
        <v>6495.9533182503765</v>
      </c>
      <c r="AT9" s="23" t="s">
        <v>117</v>
      </c>
      <c r="AU9" s="5">
        <v>39049.344104914679</v>
      </c>
      <c r="AV9" s="5">
        <v>58160.663334051525</v>
      </c>
      <c r="AW9" s="5">
        <v>43449.284214478314</v>
      </c>
      <c r="AX9" s="5">
        <v>102184.5498715337</v>
      </c>
      <c r="AY9" s="5">
        <v>31703.355156771318</v>
      </c>
      <c r="AZ9" s="5">
        <v>6825.8033182503768</v>
      </c>
      <c r="BA9" s="38"/>
    </row>
    <row r="10" spans="2:53" s="23" customFormat="1" ht="12.75" customHeight="1" x14ac:dyDescent="0.2">
      <c r="B10" s="129" t="s">
        <v>81</v>
      </c>
      <c r="C10" s="7" t="s">
        <v>10</v>
      </c>
      <c r="D10" s="3">
        <v>100447.99999999987</v>
      </c>
      <c r="E10" s="5">
        <v>20977.15555555551</v>
      </c>
      <c r="F10" s="5">
        <v>28422.519444444402</v>
      </c>
      <c r="G10" s="5">
        <v>26274.63333333331</v>
      </c>
      <c r="H10" s="5">
        <v>15546.794444444431</v>
      </c>
      <c r="I10" s="5">
        <v>6586.9527777777694</v>
      </c>
      <c r="J10" s="5" t="s">
        <v>117</v>
      </c>
      <c r="K10" s="23" t="s">
        <v>117</v>
      </c>
      <c r="L10" s="5">
        <v>44877.230555555485</v>
      </c>
      <c r="M10" s="5">
        <v>28920.133333333291</v>
      </c>
      <c r="N10" s="5">
        <v>11305.558333333327</v>
      </c>
      <c r="O10" s="5">
        <v>9800.3749999999945</v>
      </c>
      <c r="P10" s="5" t="s">
        <v>117</v>
      </c>
      <c r="Q10" s="5" t="s">
        <v>117</v>
      </c>
      <c r="R10" s="23" t="s">
        <v>117</v>
      </c>
      <c r="S10" s="5">
        <v>32915.474999999948</v>
      </c>
      <c r="T10" s="5">
        <v>28030.441666666637</v>
      </c>
      <c r="U10" s="5">
        <v>19173.730555555536</v>
      </c>
      <c r="V10" s="5">
        <v>12482.455555555538</v>
      </c>
      <c r="W10" s="5" t="s">
        <v>117</v>
      </c>
      <c r="X10" s="5" t="s">
        <v>117</v>
      </c>
      <c r="Y10" s="23" t="s">
        <v>117</v>
      </c>
      <c r="Z10" s="5">
        <v>39453.72777777772</v>
      </c>
      <c r="AA10" s="5">
        <v>24304.002777777754</v>
      </c>
      <c r="AB10" s="5">
        <v>15731.158333333304</v>
      </c>
      <c r="AC10" s="5">
        <v>14260.647222222206</v>
      </c>
      <c r="AD10" s="5" t="s">
        <v>117</v>
      </c>
      <c r="AE10" s="5" t="s">
        <v>117</v>
      </c>
      <c r="AF10" s="23" t="s">
        <v>117</v>
      </c>
      <c r="AG10" s="5">
        <v>39848.266666666605</v>
      </c>
      <c r="AH10" s="5">
        <v>26315.977777777745</v>
      </c>
      <c r="AI10" s="5">
        <v>14707.444444444422</v>
      </c>
      <c r="AJ10" s="5">
        <v>12877.847222222208</v>
      </c>
      <c r="AK10" s="5" t="s">
        <v>117</v>
      </c>
      <c r="AL10" s="5" t="s">
        <v>117</v>
      </c>
      <c r="AM10" s="23" t="s">
        <v>117</v>
      </c>
      <c r="AN10" s="5">
        <v>43690.983333333279</v>
      </c>
      <c r="AO10" s="5">
        <v>26730.027777777737</v>
      </c>
      <c r="AP10" s="5">
        <v>7583.6333333333287</v>
      </c>
      <c r="AQ10" s="5">
        <v>12246.138888888876</v>
      </c>
      <c r="AR10" s="5">
        <v>7557.2722222222092</v>
      </c>
      <c r="AS10" s="5" t="s">
        <v>117</v>
      </c>
      <c r="AT10" s="23" t="s">
        <v>117</v>
      </c>
      <c r="AU10" s="5">
        <v>17611.03611111108</v>
      </c>
      <c r="AV10" s="5">
        <v>19476.78888888887</v>
      </c>
      <c r="AW10" s="5">
        <v>16887.674999999974</v>
      </c>
      <c r="AX10" s="5">
        <v>29508.436111111081</v>
      </c>
      <c r="AY10" s="5">
        <v>12982.174999999979</v>
      </c>
      <c r="AZ10" s="5" t="s">
        <v>117</v>
      </c>
      <c r="BA10" s="38"/>
    </row>
    <row r="11" spans="2:53" s="23" customFormat="1" ht="12.75" customHeight="1" x14ac:dyDescent="0.2">
      <c r="B11" s="130"/>
      <c r="C11" s="7" t="s">
        <v>11</v>
      </c>
      <c r="D11" s="3">
        <v>137978.00000000003</v>
      </c>
      <c r="E11" s="5">
        <v>19409.269142407313</v>
      </c>
      <c r="F11" s="5">
        <v>33729.366228070183</v>
      </c>
      <c r="G11" s="5">
        <v>30190.861252490213</v>
      </c>
      <c r="H11" s="5">
        <v>44890.018440331594</v>
      </c>
      <c r="I11" s="5">
        <v>5427.0841269841294</v>
      </c>
      <c r="J11" s="5">
        <v>4331.4008097166006</v>
      </c>
      <c r="K11" s="23" t="s">
        <v>117</v>
      </c>
      <c r="L11" s="5">
        <v>37704.039992609745</v>
      </c>
      <c r="M11" s="5">
        <v>32271.534787288751</v>
      </c>
      <c r="N11" s="5">
        <v>31023.332726045886</v>
      </c>
      <c r="O11" s="5">
        <v>27649.634098065682</v>
      </c>
      <c r="P11" s="5" t="s">
        <v>117</v>
      </c>
      <c r="Q11" s="5" t="s">
        <v>117</v>
      </c>
      <c r="R11" s="23" t="s">
        <v>117</v>
      </c>
      <c r="S11" s="5">
        <v>27418.192527793854</v>
      </c>
      <c r="T11" s="5">
        <v>45825.005725853087</v>
      </c>
      <c r="U11" s="5">
        <v>24895.120469442842</v>
      </c>
      <c r="V11" s="5">
        <v>29775.210015423185</v>
      </c>
      <c r="W11" s="5">
        <v>6436.0704517704535</v>
      </c>
      <c r="X11" s="5" t="s">
        <v>117</v>
      </c>
      <c r="Y11" s="23" t="s">
        <v>117</v>
      </c>
      <c r="Z11" s="5">
        <v>45183.972167598498</v>
      </c>
      <c r="AA11" s="5">
        <v>24414.528953794746</v>
      </c>
      <c r="AB11" s="5">
        <v>21882.500170297542</v>
      </c>
      <c r="AC11" s="5">
        <v>31941.264288927458</v>
      </c>
      <c r="AD11" s="5">
        <v>10461.102840434425</v>
      </c>
      <c r="AE11" s="5" t="s">
        <v>117</v>
      </c>
      <c r="AF11" s="23" t="s">
        <v>117</v>
      </c>
      <c r="AG11" s="5">
        <v>48604.015285007408</v>
      </c>
      <c r="AH11" s="5">
        <v>23061.024297924294</v>
      </c>
      <c r="AI11" s="5">
        <v>18591.113906561281</v>
      </c>
      <c r="AJ11" s="5">
        <v>35030.545867874825</v>
      </c>
      <c r="AK11" s="5">
        <v>8596.6690636848562</v>
      </c>
      <c r="AL11" s="5" t="s">
        <v>117</v>
      </c>
      <c r="AM11" s="23" t="s">
        <v>117</v>
      </c>
      <c r="AN11" s="5">
        <v>53259.19109472401</v>
      </c>
      <c r="AO11" s="5">
        <v>27564.027030717822</v>
      </c>
      <c r="AP11" s="5">
        <v>15682.274635306212</v>
      </c>
      <c r="AQ11" s="5">
        <v>28420.206596619766</v>
      </c>
      <c r="AR11" s="5">
        <v>8575.4690636848572</v>
      </c>
      <c r="AS11" s="5" t="s">
        <v>117</v>
      </c>
      <c r="AT11" s="23" t="s">
        <v>117</v>
      </c>
      <c r="AU11" s="5">
        <v>13670.92785650023</v>
      </c>
      <c r="AV11" s="5">
        <v>18912.117995308781</v>
      </c>
      <c r="AW11" s="5">
        <v>25644.874162971537</v>
      </c>
      <c r="AX11" s="5">
        <v>59569.290193432287</v>
      </c>
      <c r="AY11" s="5">
        <v>15344.708212839798</v>
      </c>
      <c r="AZ11" s="5">
        <v>4836.08157894737</v>
      </c>
      <c r="BA11" s="38"/>
    </row>
    <row r="12" spans="2:53" s="23" customFormat="1" ht="12.75" customHeight="1" x14ac:dyDescent="0.2">
      <c r="B12" s="130"/>
      <c r="C12" s="7" t="s">
        <v>12</v>
      </c>
      <c r="D12" s="3">
        <v>147339.99999999994</v>
      </c>
      <c r="E12" s="5">
        <v>21103.011779448614</v>
      </c>
      <c r="F12" s="5">
        <v>29819.371637426895</v>
      </c>
      <c r="G12" s="5">
        <v>36398.7907685881</v>
      </c>
      <c r="H12" s="5">
        <v>50005.996115288195</v>
      </c>
      <c r="I12" s="5">
        <v>6491.5154135338316</v>
      </c>
      <c r="J12" s="5" t="s">
        <v>117</v>
      </c>
      <c r="K12" s="23" t="s">
        <v>117</v>
      </c>
      <c r="L12" s="5">
        <v>45198.219590643261</v>
      </c>
      <c r="M12" s="5">
        <v>45897.502213867971</v>
      </c>
      <c r="N12" s="5">
        <v>29251.622305764395</v>
      </c>
      <c r="O12" s="5">
        <v>18911.307142857146</v>
      </c>
      <c r="P12" s="5">
        <v>5772.3487468671647</v>
      </c>
      <c r="Q12" s="5" t="s">
        <v>117</v>
      </c>
      <c r="R12" s="23" t="s">
        <v>117</v>
      </c>
      <c r="S12" s="5">
        <v>44517.117084377591</v>
      </c>
      <c r="T12" s="5">
        <v>41763.368671679171</v>
      </c>
      <c r="U12" s="5">
        <v>20273.901461988298</v>
      </c>
      <c r="V12" s="5">
        <v>32170.014035087705</v>
      </c>
      <c r="W12" s="5">
        <v>6306.5987468671647</v>
      </c>
      <c r="X12" s="5" t="s">
        <v>117</v>
      </c>
      <c r="Y12" s="23" t="s">
        <v>117</v>
      </c>
      <c r="Z12" s="5">
        <v>52024.59043441934</v>
      </c>
      <c r="AA12" s="5">
        <v>36249.431035923109</v>
      </c>
      <c r="AB12" s="5">
        <v>24085.833416875506</v>
      </c>
      <c r="AC12" s="5">
        <v>26423.593984962401</v>
      </c>
      <c r="AD12" s="5">
        <v>6247.5511278195454</v>
      </c>
      <c r="AE12" s="5" t="s">
        <v>117</v>
      </c>
      <c r="AF12" s="23" t="s">
        <v>117</v>
      </c>
      <c r="AG12" s="5">
        <v>63829.133500417665</v>
      </c>
      <c r="AH12" s="5">
        <v>30980.363366750193</v>
      </c>
      <c r="AI12" s="5">
        <v>19010.227527151201</v>
      </c>
      <c r="AJ12" s="5">
        <v>23492.676858813698</v>
      </c>
      <c r="AK12" s="5">
        <v>7718.5987468671656</v>
      </c>
      <c r="AL12" s="5" t="s">
        <v>117</v>
      </c>
      <c r="AM12" s="23" t="s">
        <v>117</v>
      </c>
      <c r="AN12" s="5">
        <v>70939.764786967367</v>
      </c>
      <c r="AO12" s="5">
        <v>34652.883416875491</v>
      </c>
      <c r="AP12" s="5">
        <v>8344.9952380952382</v>
      </c>
      <c r="AQ12" s="5">
        <v>23337.491144527983</v>
      </c>
      <c r="AR12" s="5">
        <v>7524.2654135338325</v>
      </c>
      <c r="AS12" s="5" t="s">
        <v>117</v>
      </c>
      <c r="AT12" s="23" t="s">
        <v>117</v>
      </c>
      <c r="AU12" s="5">
        <v>17542.747493734332</v>
      </c>
      <c r="AV12" s="5">
        <v>28931.663575605664</v>
      </c>
      <c r="AW12" s="5">
        <v>26666.901211361714</v>
      </c>
      <c r="AX12" s="5">
        <v>57413.662447786097</v>
      </c>
      <c r="AY12" s="5">
        <v>12413.955096073516</v>
      </c>
      <c r="AZ12" s="5" t="s">
        <v>117</v>
      </c>
      <c r="BA12" s="38"/>
    </row>
    <row r="13" spans="2:53" s="23" customFormat="1" ht="12.75" customHeight="1" x14ac:dyDescent="0.2">
      <c r="B13" s="131"/>
      <c r="C13" s="7" t="s">
        <v>13</v>
      </c>
      <c r="D13" s="3">
        <v>167208.99999999994</v>
      </c>
      <c r="E13" s="5">
        <v>17444.146089041678</v>
      </c>
      <c r="F13" s="5">
        <v>35557.968498005241</v>
      </c>
      <c r="G13" s="5">
        <v>27604.611353026048</v>
      </c>
      <c r="H13" s="5">
        <v>63929.682115270334</v>
      </c>
      <c r="I13" s="5">
        <v>15584.38831593243</v>
      </c>
      <c r="J13" s="5">
        <v>7088.2036287242154</v>
      </c>
      <c r="K13" s="23" t="s">
        <v>117</v>
      </c>
      <c r="L13" s="5">
        <v>39026.622302860538</v>
      </c>
      <c r="M13" s="5">
        <v>44683.262600797883</v>
      </c>
      <c r="N13" s="5">
        <v>21936.251538494176</v>
      </c>
      <c r="O13" s="5">
        <v>44957.216944656648</v>
      </c>
      <c r="P13" s="5">
        <v>11658.440730837789</v>
      </c>
      <c r="Q13" s="5" t="s">
        <v>117</v>
      </c>
      <c r="R13" s="23" t="s">
        <v>117</v>
      </c>
      <c r="S13" s="5">
        <v>39523.344548425419</v>
      </c>
      <c r="T13" s="5">
        <v>33783.583375774549</v>
      </c>
      <c r="U13" s="5">
        <v>20482.199857821914</v>
      </c>
      <c r="V13" s="5">
        <v>53241.803849418546</v>
      </c>
      <c r="W13" s="5">
        <v>16785.01542738307</v>
      </c>
      <c r="X13" s="5" t="s">
        <v>117</v>
      </c>
      <c r="Y13" s="23" t="s">
        <v>117</v>
      </c>
      <c r="Z13" s="5">
        <v>40582.333110516935</v>
      </c>
      <c r="AA13" s="5">
        <v>48366.101922587201</v>
      </c>
      <c r="AB13" s="5">
        <v>21489.075870044981</v>
      </c>
      <c r="AC13" s="5">
        <v>39404.58490790255</v>
      </c>
      <c r="AD13" s="5">
        <v>13910.801247771833</v>
      </c>
      <c r="AE13" s="5" t="s">
        <v>117</v>
      </c>
      <c r="AF13" s="23" t="s">
        <v>117</v>
      </c>
      <c r="AG13" s="5">
        <v>49778.758437314311</v>
      </c>
      <c r="AH13" s="5">
        <v>43312.236807147092</v>
      </c>
      <c r="AI13" s="5">
        <v>19435.01982641541</v>
      </c>
      <c r="AJ13" s="5">
        <v>35023.225814871395</v>
      </c>
      <c r="AK13" s="5">
        <v>14925.803231898819</v>
      </c>
      <c r="AL13" s="5" t="s">
        <v>117</v>
      </c>
      <c r="AM13" s="23" t="s">
        <v>117</v>
      </c>
      <c r="AN13" s="5">
        <v>59620.641231644142</v>
      </c>
      <c r="AO13" s="5">
        <v>39570.199378236124</v>
      </c>
      <c r="AP13" s="5">
        <v>13735.667118665648</v>
      </c>
      <c r="AQ13" s="5">
        <v>34641.360141329256</v>
      </c>
      <c r="AR13" s="5">
        <v>15385.676247771833</v>
      </c>
      <c r="AS13" s="5" t="s">
        <v>117</v>
      </c>
      <c r="AT13" s="23" t="s">
        <v>117</v>
      </c>
      <c r="AU13" s="5">
        <v>15228.877835073425</v>
      </c>
      <c r="AV13" s="5">
        <v>31503.335830999058</v>
      </c>
      <c r="AW13" s="5">
        <v>19044.066815210925</v>
      </c>
      <c r="AX13" s="5">
        <v>70841.84364442747</v>
      </c>
      <c r="AY13" s="5">
        <v>26133.219991936156</v>
      </c>
      <c r="AZ13" s="5" t="s">
        <v>117</v>
      </c>
      <c r="BA13" s="38"/>
    </row>
    <row r="14" spans="2:53" s="23" customFormat="1" ht="12.75" customHeight="1" x14ac:dyDescent="0.2">
      <c r="B14" s="129" t="s">
        <v>82</v>
      </c>
      <c r="C14" s="7" t="s">
        <v>14</v>
      </c>
      <c r="D14" s="3">
        <v>279132.65800187923</v>
      </c>
      <c r="E14" s="5">
        <v>26703.617128159065</v>
      </c>
      <c r="F14" s="5">
        <v>62307.200292517897</v>
      </c>
      <c r="G14" s="5">
        <v>55794.606796102024</v>
      </c>
      <c r="H14" s="5">
        <v>102802.87320016578</v>
      </c>
      <c r="I14" s="5">
        <v>21451.001134838665</v>
      </c>
      <c r="J14" s="5">
        <v>10073.359450095828</v>
      </c>
      <c r="K14" s="23" t="s">
        <v>117</v>
      </c>
      <c r="L14" s="5">
        <v>71955.174547537026</v>
      </c>
      <c r="M14" s="5">
        <v>68087.01405550928</v>
      </c>
      <c r="N14" s="5">
        <v>42258.472762626065</v>
      </c>
      <c r="O14" s="5">
        <v>72295.047078154035</v>
      </c>
      <c r="P14" s="5">
        <v>16784.278763419239</v>
      </c>
      <c r="Q14" s="5">
        <v>7752.6707946336437</v>
      </c>
      <c r="R14" s="23" t="s">
        <v>117</v>
      </c>
      <c r="S14" s="5">
        <v>69302.644186094214</v>
      </c>
      <c r="T14" s="5">
        <v>62363.740944186466</v>
      </c>
      <c r="U14" s="5">
        <v>37853.045758558575</v>
      </c>
      <c r="V14" s="5">
        <v>80632.197679960227</v>
      </c>
      <c r="W14" s="5">
        <v>22782.511579622631</v>
      </c>
      <c r="X14" s="5">
        <v>6198.5178534571733</v>
      </c>
      <c r="Y14" s="23" t="s">
        <v>117</v>
      </c>
      <c r="Z14" s="5">
        <v>77288.731530870151</v>
      </c>
      <c r="AA14" s="5">
        <v>67006.224198771612</v>
      </c>
      <c r="AB14" s="5">
        <v>36713.013994270252</v>
      </c>
      <c r="AC14" s="5">
        <v>71686.555548115444</v>
      </c>
      <c r="AD14" s="5">
        <v>20176.564876394666</v>
      </c>
      <c r="AE14" s="5">
        <v>6261.5678534571734</v>
      </c>
      <c r="AF14" s="23" t="s">
        <v>117</v>
      </c>
      <c r="AG14" s="5">
        <v>86157.245730490598</v>
      </c>
      <c r="AH14" s="5">
        <v>59657.664130803787</v>
      </c>
      <c r="AI14" s="5">
        <v>36976.079569192407</v>
      </c>
      <c r="AJ14" s="5">
        <v>67706.836304708355</v>
      </c>
      <c r="AK14" s="5">
        <v>21095.411472050469</v>
      </c>
      <c r="AL14" s="5">
        <v>7539.4207946336437</v>
      </c>
      <c r="AM14" s="23" t="s">
        <v>117</v>
      </c>
      <c r="AN14" s="5">
        <v>100064.83322574387</v>
      </c>
      <c r="AO14" s="5">
        <v>63470.949767973631</v>
      </c>
      <c r="AP14" s="5">
        <v>24364.369134924244</v>
      </c>
      <c r="AQ14" s="5">
        <v>61736.739876394662</v>
      </c>
      <c r="AR14" s="5">
        <v>22203.245202209197</v>
      </c>
      <c r="AS14" s="5">
        <v>7292.5207946336441</v>
      </c>
      <c r="AT14" s="23" t="s">
        <v>117</v>
      </c>
      <c r="AU14" s="5">
        <v>26928.29926364484</v>
      </c>
      <c r="AV14" s="5">
        <v>47162.958768433098</v>
      </c>
      <c r="AW14" s="5">
        <v>42903.115185004164</v>
      </c>
      <c r="AX14" s="5">
        <v>123528.84754621879</v>
      </c>
      <c r="AY14" s="5">
        <v>30984.983110611429</v>
      </c>
      <c r="AZ14" s="5">
        <v>7624.4541279669775</v>
      </c>
      <c r="BA14" s="38"/>
    </row>
    <row r="15" spans="2:53" s="23" customFormat="1" ht="12.75" customHeight="1" x14ac:dyDescent="0.2">
      <c r="B15" s="130"/>
      <c r="C15" s="7" t="s">
        <v>15</v>
      </c>
      <c r="D15" s="3">
        <v>112521.88757161303</v>
      </c>
      <c r="E15" s="5">
        <v>20595.287294215916</v>
      </c>
      <c r="F15" s="5">
        <v>22102.523096863559</v>
      </c>
      <c r="G15" s="5">
        <v>28306.958344579376</v>
      </c>
      <c r="H15" s="5">
        <v>31648.758951394309</v>
      </c>
      <c r="I15" s="5">
        <v>4112.9587301587308</v>
      </c>
      <c r="J15" s="5">
        <v>5755.4011544011501</v>
      </c>
      <c r="K15" s="23" t="s">
        <v>117</v>
      </c>
      <c r="L15" s="5">
        <v>42472.460971055058</v>
      </c>
      <c r="M15" s="5">
        <v>29020.565070859629</v>
      </c>
      <c r="N15" s="5">
        <v>20640.204966816797</v>
      </c>
      <c r="O15" s="5">
        <v>13680.581166056165</v>
      </c>
      <c r="P15" s="5" t="s">
        <v>117</v>
      </c>
      <c r="Q15" s="5" t="s">
        <v>117</v>
      </c>
      <c r="R15" s="23" t="s">
        <v>117</v>
      </c>
      <c r="S15" s="5">
        <v>31365.895922215012</v>
      </c>
      <c r="T15" s="5">
        <v>26919.500820962643</v>
      </c>
      <c r="U15" s="5">
        <v>19128.225998562822</v>
      </c>
      <c r="V15" s="5">
        <v>24887.008663816399</v>
      </c>
      <c r="W15" s="5">
        <v>5894.4783882783831</v>
      </c>
      <c r="X15" s="5" t="s">
        <v>117</v>
      </c>
      <c r="Y15" s="23" t="s">
        <v>117</v>
      </c>
      <c r="Z15" s="5">
        <v>38529.216657877696</v>
      </c>
      <c r="AA15" s="5">
        <v>25138.131042349447</v>
      </c>
      <c r="AB15" s="5">
        <v>19187.112537024354</v>
      </c>
      <c r="AC15" s="5">
        <v>20390.998946083157</v>
      </c>
      <c r="AD15" s="5">
        <v>4949.6506105006101</v>
      </c>
      <c r="AE15" s="5" t="s">
        <v>117</v>
      </c>
      <c r="AF15" s="23" t="s">
        <v>117</v>
      </c>
      <c r="AG15" s="5">
        <v>45045.173240510747</v>
      </c>
      <c r="AH15" s="5">
        <v>22313.416883958813</v>
      </c>
      <c r="AI15" s="5">
        <v>16368.628659790487</v>
      </c>
      <c r="AJ15" s="5">
        <v>19815.471168305379</v>
      </c>
      <c r="AK15" s="5">
        <v>4652.4198412698406</v>
      </c>
      <c r="AL15" s="5" t="s">
        <v>117</v>
      </c>
      <c r="AM15" s="23" t="s">
        <v>117</v>
      </c>
      <c r="AN15" s="5">
        <v>48638.380448034906</v>
      </c>
      <c r="AO15" s="5">
        <v>23885.416693978506</v>
      </c>
      <c r="AP15" s="5">
        <v>8129.1962454212435</v>
      </c>
      <c r="AQ15" s="5">
        <v>20170.237834972046</v>
      </c>
      <c r="AR15" s="5">
        <v>6989.678571428567</v>
      </c>
      <c r="AS15" s="5" t="s">
        <v>117</v>
      </c>
      <c r="AT15" s="23" t="s">
        <v>117</v>
      </c>
      <c r="AU15" s="5">
        <v>15862.616864276064</v>
      </c>
      <c r="AV15" s="5">
        <v>15270.91977124183</v>
      </c>
      <c r="AW15" s="5">
        <v>18372.524860227481</v>
      </c>
      <c r="AX15" s="5">
        <v>40795.971049822183</v>
      </c>
      <c r="AY15" s="5">
        <v>14468.195961718007</v>
      </c>
      <c r="AZ15" s="5">
        <v>7751.6590643274722</v>
      </c>
      <c r="BA15" s="38"/>
    </row>
    <row r="16" spans="2:53" s="23" customFormat="1" ht="12.75" customHeight="1" x14ac:dyDescent="0.2">
      <c r="B16" s="130"/>
      <c r="C16" s="7" t="s">
        <v>16</v>
      </c>
      <c r="D16" s="3">
        <v>161320.45442650741</v>
      </c>
      <c r="E16" s="5">
        <v>31634.678144078134</v>
      </c>
      <c r="F16" s="5">
        <v>43119.502418565251</v>
      </c>
      <c r="G16" s="5">
        <v>36367.331566756242</v>
      </c>
      <c r="H16" s="5">
        <v>39920.858963774437</v>
      </c>
      <c r="I16" s="5">
        <v>8525.9807692307659</v>
      </c>
      <c r="J16" s="5" t="s">
        <v>117</v>
      </c>
      <c r="K16" s="23" t="s">
        <v>117</v>
      </c>
      <c r="L16" s="5">
        <v>52378.476923076909</v>
      </c>
      <c r="M16" s="5">
        <v>54664.853808918924</v>
      </c>
      <c r="N16" s="5">
        <v>30618.087174194909</v>
      </c>
      <c r="O16" s="5">
        <v>15342.904941369259</v>
      </c>
      <c r="P16" s="5">
        <v>6871.0290148448057</v>
      </c>
      <c r="Q16" s="5" t="s">
        <v>117</v>
      </c>
      <c r="R16" s="23" t="s">
        <v>117</v>
      </c>
      <c r="S16" s="5">
        <v>43705.589052287571</v>
      </c>
      <c r="T16" s="5">
        <v>60119.157674824259</v>
      </c>
      <c r="U16" s="5">
        <v>27843.680587687169</v>
      </c>
      <c r="V16" s="5">
        <v>22150.277111708368</v>
      </c>
      <c r="W16" s="5">
        <v>6056.6474358974356</v>
      </c>
      <c r="X16" s="5" t="s">
        <v>117</v>
      </c>
      <c r="Y16" s="23" t="s">
        <v>117</v>
      </c>
      <c r="Z16" s="5">
        <v>61426.675301564588</v>
      </c>
      <c r="AA16" s="5">
        <v>41189.709448961745</v>
      </c>
      <c r="AB16" s="5">
        <v>27288.441259256728</v>
      </c>
      <c r="AC16" s="5">
        <v>19952.535909816012</v>
      </c>
      <c r="AD16" s="5">
        <v>9551.7591735749593</v>
      </c>
      <c r="AE16" s="5" t="s">
        <v>117</v>
      </c>
      <c r="AF16" s="23" t="s">
        <v>117</v>
      </c>
      <c r="AG16" s="5">
        <v>70857.754918404564</v>
      </c>
      <c r="AH16" s="5">
        <v>41698.521234836691</v>
      </c>
      <c r="AI16" s="5">
        <v>18399.097475589417</v>
      </c>
      <c r="AJ16" s="5">
        <v>18901.988290768393</v>
      </c>
      <c r="AK16" s="5">
        <v>9551.7591735749593</v>
      </c>
      <c r="AL16" s="5" t="s">
        <v>117</v>
      </c>
      <c r="AM16" s="23" t="s">
        <v>117</v>
      </c>
      <c r="AN16" s="5">
        <v>78807.366772889931</v>
      </c>
      <c r="AO16" s="5">
        <v>41160.771141655016</v>
      </c>
      <c r="AP16" s="5">
        <v>12853.004945054941</v>
      </c>
      <c r="AQ16" s="5">
        <v>16738.219059999166</v>
      </c>
      <c r="AR16" s="5">
        <v>9849.7591735749593</v>
      </c>
      <c r="AS16" s="5" t="s">
        <v>117</v>
      </c>
      <c r="AT16" s="23" t="s">
        <v>117</v>
      </c>
      <c r="AU16" s="5">
        <v>21262.673168498168</v>
      </c>
      <c r="AV16" s="5">
        <v>36390.027751127425</v>
      </c>
      <c r="AW16" s="5">
        <v>26967.877144312504</v>
      </c>
      <c r="AX16" s="5">
        <v>53008.413800715942</v>
      </c>
      <c r="AY16" s="5">
        <v>21420.879228520014</v>
      </c>
      <c r="AZ16" s="5" t="s">
        <v>117</v>
      </c>
      <c r="BA16" s="38"/>
    </row>
    <row r="17" spans="2:53" s="23" customFormat="1" ht="12.75" customHeight="1" x14ac:dyDescent="0.2">
      <c r="B17" s="123" t="s">
        <v>116</v>
      </c>
      <c r="C17" s="7" t="s">
        <v>115</v>
      </c>
      <c r="D17" s="3">
        <v>516433.70254803664</v>
      </c>
      <c r="E17" s="5">
        <v>72685.495035124797</v>
      </c>
      <c r="F17" s="5">
        <v>121742.51959529976</v>
      </c>
      <c r="G17" s="5">
        <v>117713.6967074377</v>
      </c>
      <c r="H17" s="5">
        <v>154974.01854287778</v>
      </c>
      <c r="I17" s="5">
        <v>31737.10949869702</v>
      </c>
      <c r="J17" s="5">
        <v>17580.863168599542</v>
      </c>
      <c r="K17" s="23" t="s">
        <v>117</v>
      </c>
      <c r="L17" s="5">
        <v>155495.06041095124</v>
      </c>
      <c r="M17" s="5">
        <v>142528.21945929018</v>
      </c>
      <c r="N17" s="5">
        <v>92872.942681415603</v>
      </c>
      <c r="O17" s="5">
        <v>87818.187931418419</v>
      </c>
      <c r="P17" s="5">
        <v>24194.740928447191</v>
      </c>
      <c r="Q17" s="5">
        <v>13524.551136513983</v>
      </c>
      <c r="R17" s="23" t="s">
        <v>117</v>
      </c>
      <c r="S17" s="5">
        <v>136198.32412236024</v>
      </c>
      <c r="T17" s="5">
        <v>143253.21372568767</v>
      </c>
      <c r="U17" s="5">
        <v>81323.830122586354</v>
      </c>
      <c r="V17" s="5">
        <v>111508.14421636151</v>
      </c>
      <c r="W17" s="5">
        <v>32179.792165703213</v>
      </c>
      <c r="X17" s="5">
        <v>11970.398195337513</v>
      </c>
      <c r="Y17" s="23" t="s">
        <v>117</v>
      </c>
      <c r="Z17" s="5">
        <v>166641.5369357852</v>
      </c>
      <c r="AA17" s="5">
        <v>129977.64106370923</v>
      </c>
      <c r="AB17" s="5">
        <v>81714.22056832911</v>
      </c>
      <c r="AC17" s="5">
        <v>96057.774608114589</v>
      </c>
      <c r="AD17" s="5">
        <v>30009.081176760967</v>
      </c>
      <c r="AE17" s="5">
        <v>12033.448195337513</v>
      </c>
      <c r="AF17" s="23" t="s">
        <v>117</v>
      </c>
      <c r="AG17" s="5">
        <v>191143.99209678345</v>
      </c>
      <c r="AH17" s="5">
        <v>120627.39886132098</v>
      </c>
      <c r="AI17" s="5">
        <v>68025.871134171946</v>
      </c>
      <c r="AJ17" s="5">
        <v>90598.579967882106</v>
      </c>
      <c r="AK17" s="5">
        <v>32726.55935136414</v>
      </c>
      <c r="AL17" s="5">
        <v>13311.301136513983</v>
      </c>
      <c r="AM17" s="23" t="s">
        <v>117</v>
      </c>
      <c r="AN17" s="5">
        <v>216868.50976515736</v>
      </c>
      <c r="AO17" s="5">
        <v>123581.99152527036</v>
      </c>
      <c r="AP17" s="5">
        <v>40809.728872408974</v>
      </c>
      <c r="AQ17" s="5">
        <v>85602.894437004317</v>
      </c>
      <c r="AR17" s="5">
        <v>36123.976811681598</v>
      </c>
      <c r="AS17" s="5">
        <v>13446.601136513982</v>
      </c>
      <c r="AT17" s="23" t="s">
        <v>117</v>
      </c>
      <c r="AU17" s="5">
        <v>61718.189662719415</v>
      </c>
      <c r="AV17" s="5">
        <v>97205.892005088172</v>
      </c>
      <c r="AW17" s="5">
        <v>82605.555055041215</v>
      </c>
      <c r="AX17" s="5">
        <v>196202.04848344807</v>
      </c>
      <c r="AY17" s="5">
        <v>61521.551585342721</v>
      </c>
      <c r="AZ17" s="5">
        <v>17180.465756397014</v>
      </c>
      <c r="BA17" s="38"/>
    </row>
    <row r="18" spans="2:53" s="23" customFormat="1" ht="12.75" customHeight="1" x14ac:dyDescent="0.2">
      <c r="B18" s="129" t="s">
        <v>84</v>
      </c>
      <c r="C18" s="7" t="s">
        <v>17</v>
      </c>
      <c r="D18" s="3">
        <v>74806.000000000015</v>
      </c>
      <c r="E18" s="5">
        <v>11997.063492063495</v>
      </c>
      <c r="F18" s="5">
        <v>15825.920634920636</v>
      </c>
      <c r="G18" s="5">
        <v>17835.019841269848</v>
      </c>
      <c r="H18" s="5">
        <v>23042.9634920635</v>
      </c>
      <c r="I18" s="5">
        <v>3551.8325396825398</v>
      </c>
      <c r="J18" s="5">
        <v>2553.1999999999998</v>
      </c>
      <c r="K18" s="23" t="s">
        <v>117</v>
      </c>
      <c r="L18" s="5">
        <v>23060.81031746032</v>
      </c>
      <c r="M18" s="5">
        <v>22519.470634920643</v>
      </c>
      <c r="N18" s="5">
        <v>10336.596825396828</v>
      </c>
      <c r="O18" s="5">
        <v>14654.08174603175</v>
      </c>
      <c r="P18" s="5" t="s">
        <v>117</v>
      </c>
      <c r="Q18" s="5">
        <v>2307.25</v>
      </c>
      <c r="R18" s="23" t="s">
        <v>117</v>
      </c>
      <c r="S18" s="5">
        <v>20789.722222222223</v>
      </c>
      <c r="T18" s="5">
        <v>22149.369047619053</v>
      </c>
      <c r="U18" s="5">
        <v>11009.659523809527</v>
      </c>
      <c r="V18" s="5">
        <v>15616.359523809524</v>
      </c>
      <c r="W18" s="5">
        <v>2933.6396825396823</v>
      </c>
      <c r="X18" s="5">
        <v>2307.25</v>
      </c>
      <c r="Y18" s="23" t="s">
        <v>117</v>
      </c>
      <c r="Z18" s="5">
        <v>23454.29126984128</v>
      </c>
      <c r="AA18" s="5">
        <v>21035.646825396827</v>
      </c>
      <c r="AB18" s="5">
        <v>10865.367460317462</v>
      </c>
      <c r="AC18" s="5">
        <v>13793.201587301592</v>
      </c>
      <c r="AD18" s="5">
        <v>3563.4928571428554</v>
      </c>
      <c r="AE18" s="5" t="s">
        <v>117</v>
      </c>
      <c r="AF18" s="23" t="s">
        <v>117</v>
      </c>
      <c r="AG18" s="5">
        <v>25812.524603174614</v>
      </c>
      <c r="AH18" s="5">
        <v>19453.096825396828</v>
      </c>
      <c r="AI18" s="5">
        <v>11129.395238095238</v>
      </c>
      <c r="AJ18" s="5">
        <v>12021.601587301588</v>
      </c>
      <c r="AK18" s="5">
        <v>4295.3817460317441</v>
      </c>
      <c r="AL18" s="5" t="s">
        <v>117</v>
      </c>
      <c r="AM18" s="23" t="s">
        <v>117</v>
      </c>
      <c r="AN18" s="5">
        <v>30612.871428571441</v>
      </c>
      <c r="AO18" s="5">
        <v>15834.55238095238</v>
      </c>
      <c r="AP18" s="5">
        <v>9157.3007936507947</v>
      </c>
      <c r="AQ18" s="5">
        <v>12119.48253968254</v>
      </c>
      <c r="AR18" s="5">
        <v>4987.7928571428547</v>
      </c>
      <c r="AS18" s="5" t="s">
        <v>117</v>
      </c>
      <c r="AT18" s="23" t="s">
        <v>117</v>
      </c>
      <c r="AU18" s="5">
        <v>10654.699999999999</v>
      </c>
      <c r="AV18" s="5">
        <v>16137.307142857144</v>
      </c>
      <c r="AW18" s="5">
        <v>11500.359523809529</v>
      </c>
      <c r="AX18" s="5">
        <v>27202.897619047621</v>
      </c>
      <c r="AY18" s="5">
        <v>6857.4857142857145</v>
      </c>
      <c r="AZ18" s="5">
        <v>2453.25</v>
      </c>
      <c r="BA18" s="38"/>
    </row>
    <row r="19" spans="2:53" s="23" customFormat="1" ht="12.75" customHeight="1" x14ac:dyDescent="0.2">
      <c r="B19" s="130"/>
      <c r="C19" s="7" t="s">
        <v>18</v>
      </c>
      <c r="D19" s="3">
        <v>172598</v>
      </c>
      <c r="E19" s="5">
        <v>22291.431709956705</v>
      </c>
      <c r="F19" s="5">
        <v>31341.252100677102</v>
      </c>
      <c r="G19" s="5">
        <v>37597.475532800519</v>
      </c>
      <c r="H19" s="5">
        <v>61847.097291597311</v>
      </c>
      <c r="I19" s="5">
        <v>13880.345995670999</v>
      </c>
      <c r="J19" s="5">
        <v>5640.3973692973686</v>
      </c>
      <c r="K19" s="23" t="s">
        <v>117</v>
      </c>
      <c r="L19" s="5">
        <v>47302.416050616041</v>
      </c>
      <c r="M19" s="5">
        <v>43442.647077922069</v>
      </c>
      <c r="N19" s="5">
        <v>28838.472333222329</v>
      </c>
      <c r="O19" s="5">
        <v>38371.29040404041</v>
      </c>
      <c r="P19" s="5">
        <v>10386.57157009657</v>
      </c>
      <c r="Q19" s="5">
        <v>4256.6025641025644</v>
      </c>
      <c r="R19" s="23" t="s">
        <v>117</v>
      </c>
      <c r="S19" s="5">
        <v>35541.091081141072</v>
      </c>
      <c r="T19" s="5">
        <v>43855.471406371398</v>
      </c>
      <c r="U19" s="5">
        <v>33419.502705627696</v>
      </c>
      <c r="V19" s="5">
        <v>42146.916228216243</v>
      </c>
      <c r="W19" s="5">
        <v>13654.716014541013</v>
      </c>
      <c r="X19" s="5">
        <v>3980.3025641025638</v>
      </c>
      <c r="Y19" s="23" t="s">
        <v>117</v>
      </c>
      <c r="Z19" s="5">
        <v>50148.656526806517</v>
      </c>
      <c r="AA19" s="5">
        <v>41476.887834387831</v>
      </c>
      <c r="AB19" s="5">
        <v>22278.139837939834</v>
      </c>
      <c r="AC19" s="5">
        <v>40272.239646464659</v>
      </c>
      <c r="AD19" s="5">
        <v>13699.242821067823</v>
      </c>
      <c r="AE19" s="5">
        <v>4722.833333333333</v>
      </c>
      <c r="AF19" s="23" t="s">
        <v>117</v>
      </c>
      <c r="AG19" s="5">
        <v>56587.206954156951</v>
      </c>
      <c r="AH19" s="5">
        <v>37915.065942390924</v>
      </c>
      <c r="AI19" s="5">
        <v>20517.644488844486</v>
      </c>
      <c r="AJ19" s="5">
        <v>38857.933658008675</v>
      </c>
      <c r="AK19" s="5">
        <v>13997.315623265626</v>
      </c>
      <c r="AL19" s="5">
        <v>4722.833333333333</v>
      </c>
      <c r="AM19" s="23" t="s">
        <v>117</v>
      </c>
      <c r="AN19" s="5">
        <v>64945.986430236415</v>
      </c>
      <c r="AO19" s="5">
        <v>35465.319305694298</v>
      </c>
      <c r="AP19" s="5">
        <v>16187.164604839601</v>
      </c>
      <c r="AQ19" s="5">
        <v>36817.905702630713</v>
      </c>
      <c r="AR19" s="5">
        <v>14323.490623265625</v>
      </c>
      <c r="AS19" s="5">
        <v>4858.1333333333332</v>
      </c>
      <c r="AT19" s="23" t="s">
        <v>117</v>
      </c>
      <c r="AU19" s="5">
        <v>13117.522002997004</v>
      </c>
      <c r="AV19" s="5">
        <v>30078.203174603175</v>
      </c>
      <c r="AW19" s="5">
        <v>28508.688536463531</v>
      </c>
      <c r="AX19" s="5">
        <v>72841.896822621798</v>
      </c>
      <c r="AY19" s="5">
        <v>22861.622796647793</v>
      </c>
      <c r="AZ19" s="5">
        <v>5190.0666666666657</v>
      </c>
      <c r="BA19" s="38"/>
    </row>
    <row r="20" spans="2:53" s="23" customFormat="1" ht="12.75" customHeight="1" x14ac:dyDescent="0.2">
      <c r="B20" s="131"/>
      <c r="C20" s="7" t="s">
        <v>19</v>
      </c>
      <c r="D20" s="3">
        <v>305570.99999999988</v>
      </c>
      <c r="E20" s="5">
        <v>44645.087364432926</v>
      </c>
      <c r="F20" s="5">
        <v>80362.053072349008</v>
      </c>
      <c r="G20" s="5">
        <v>65036.401333367277</v>
      </c>
      <c r="H20" s="5">
        <v>89482.430331673851</v>
      </c>
      <c r="I20" s="5">
        <v>16657.762098874628</v>
      </c>
      <c r="J20" s="5">
        <v>9387.265799302173</v>
      </c>
      <c r="K20" s="23" t="s">
        <v>117</v>
      </c>
      <c r="L20" s="5">
        <v>96442.886073592643</v>
      </c>
      <c r="M20" s="5">
        <v>85810.315222445191</v>
      </c>
      <c r="N20" s="5">
        <v>54341.695745018609</v>
      </c>
      <c r="O20" s="5">
        <v>48293.161035507313</v>
      </c>
      <c r="P20" s="5">
        <v>13722.243351024616</v>
      </c>
      <c r="Q20" s="5" t="s">
        <v>117</v>
      </c>
      <c r="R20" s="23" t="s">
        <v>117</v>
      </c>
      <c r="S20" s="5">
        <v>88043.315857233494</v>
      </c>
      <c r="T20" s="5">
        <v>83397.558985983022</v>
      </c>
      <c r="U20" s="5">
        <v>40395.790115371361</v>
      </c>
      <c r="V20" s="5">
        <v>69906.207703459222</v>
      </c>
      <c r="W20" s="5">
        <v>18145.28170671776</v>
      </c>
      <c r="X20" s="5" t="s">
        <v>117</v>
      </c>
      <c r="Y20" s="23" t="s">
        <v>117</v>
      </c>
      <c r="Z20" s="5">
        <v>103641.6756936647</v>
      </c>
      <c r="AA20" s="5">
        <v>70821.530030298163</v>
      </c>
      <c r="AB20" s="5">
        <v>50045.060492294026</v>
      </c>
      <c r="AC20" s="5">
        <v>57964.649170248369</v>
      </c>
      <c r="AD20" s="5">
        <v>17415.238982259565</v>
      </c>
      <c r="AE20" s="5" t="s">
        <v>117</v>
      </c>
      <c r="AF20" s="23" t="s">
        <v>117</v>
      </c>
      <c r="AG20" s="5">
        <v>119660.44233207448</v>
      </c>
      <c r="AH20" s="5">
        <v>66301.43948181154</v>
      </c>
      <c r="AI20" s="5">
        <v>40096.765977632582</v>
      </c>
      <c r="AJ20" s="5">
        <v>55544.760518471885</v>
      </c>
      <c r="AK20" s="5">
        <v>17006.893117597909</v>
      </c>
      <c r="AL20" s="5" t="s">
        <v>117</v>
      </c>
      <c r="AM20" s="23" t="s">
        <v>117</v>
      </c>
      <c r="AN20" s="5">
        <v>131951.722587861</v>
      </c>
      <c r="AO20" s="5">
        <v>77217.265916960532</v>
      </c>
      <c r="AP20" s="5">
        <v>20002.104926910029</v>
      </c>
      <c r="AQ20" s="5">
        <v>49707.808529052629</v>
      </c>
      <c r="AR20" s="5">
        <v>19731.399466804247</v>
      </c>
      <c r="AS20" s="5" t="s">
        <v>117</v>
      </c>
      <c r="AT20" s="23" t="s">
        <v>117</v>
      </c>
      <c r="AU20" s="5">
        <v>40281.367293422074</v>
      </c>
      <c r="AV20" s="5">
        <v>52608.395973342049</v>
      </c>
      <c r="AW20" s="5">
        <v>48234.469129271078</v>
      </c>
      <c r="AX20" s="5">
        <v>117288.43795508756</v>
      </c>
      <c r="AY20" s="5">
        <v>37154.949789915932</v>
      </c>
      <c r="AZ20" s="5" t="s">
        <v>117</v>
      </c>
      <c r="BA20" s="38"/>
    </row>
    <row r="21" spans="2:53" s="23" customFormat="1" ht="12.75" customHeight="1" x14ac:dyDescent="0.2">
      <c r="B21" s="129" t="s">
        <v>83</v>
      </c>
      <c r="C21" s="7" t="s">
        <v>20</v>
      </c>
      <c r="D21" s="3">
        <v>60309.999999999985</v>
      </c>
      <c r="E21" s="5">
        <v>7850.7611111111109</v>
      </c>
      <c r="F21" s="5">
        <v>12810.634920634915</v>
      </c>
      <c r="G21" s="5">
        <v>16339.534126984126</v>
      </c>
      <c r="H21" s="5">
        <v>16479.658730158724</v>
      </c>
      <c r="I21" s="5">
        <v>5272.0777777777766</v>
      </c>
      <c r="J21" s="5" t="s">
        <v>117</v>
      </c>
      <c r="K21" s="23" t="s">
        <v>117</v>
      </c>
      <c r="L21" s="5">
        <v>19552.698412698413</v>
      </c>
      <c r="M21" s="5">
        <v>15348.151587301581</v>
      </c>
      <c r="N21" s="5">
        <v>12602.027777777774</v>
      </c>
      <c r="O21" s="5">
        <v>8703.9055555555551</v>
      </c>
      <c r="P21" s="5" t="s">
        <v>117</v>
      </c>
      <c r="Q21" s="5" t="s">
        <v>117</v>
      </c>
      <c r="R21" s="23" t="s">
        <v>117</v>
      </c>
      <c r="S21" s="5">
        <v>14257.269841269841</v>
      </c>
      <c r="T21" s="5">
        <v>18598.40476190476</v>
      </c>
      <c r="U21" s="5">
        <v>10237.814285714287</v>
      </c>
      <c r="V21" s="5">
        <v>11385.766666666665</v>
      </c>
      <c r="W21" s="5">
        <v>4273.4111111111088</v>
      </c>
      <c r="X21" s="5" t="s">
        <v>117</v>
      </c>
      <c r="Y21" s="23" t="s">
        <v>117</v>
      </c>
      <c r="Z21" s="5">
        <v>19442.719841269849</v>
      </c>
      <c r="AA21" s="5">
        <v>17893.13253968253</v>
      </c>
      <c r="AB21" s="5">
        <v>6813.7246031746035</v>
      </c>
      <c r="AC21" s="5">
        <v>9975.5896825396794</v>
      </c>
      <c r="AD21" s="5">
        <v>4627.4999999999973</v>
      </c>
      <c r="AE21" s="5" t="s">
        <v>117</v>
      </c>
      <c r="AF21" s="23" t="s">
        <v>117</v>
      </c>
      <c r="AG21" s="5">
        <v>23173.084126984133</v>
      </c>
      <c r="AH21" s="5">
        <v>15810.16825396825</v>
      </c>
      <c r="AI21" s="5">
        <v>6414.9857142857136</v>
      </c>
      <c r="AJ21" s="5">
        <v>8507.039682539682</v>
      </c>
      <c r="AK21" s="5">
        <v>4847.3888888888869</v>
      </c>
      <c r="AL21" s="5" t="s">
        <v>117</v>
      </c>
      <c r="AM21" s="23" t="s">
        <v>117</v>
      </c>
      <c r="AN21" s="5">
        <v>25673.616666666676</v>
      </c>
      <c r="AO21" s="5">
        <v>14763.483333333328</v>
      </c>
      <c r="AP21" s="5">
        <v>5814.0412698412702</v>
      </c>
      <c r="AQ21" s="5">
        <v>7845.4253968253961</v>
      </c>
      <c r="AR21" s="5">
        <v>4656.0999999999976</v>
      </c>
      <c r="AS21" s="5" t="s">
        <v>117</v>
      </c>
      <c r="AT21" s="23" t="s">
        <v>117</v>
      </c>
      <c r="AU21" s="5">
        <v>8094.8190476190484</v>
      </c>
      <c r="AV21" s="5">
        <v>12221.885714285716</v>
      </c>
      <c r="AW21" s="5">
        <v>11556.43095238095</v>
      </c>
      <c r="AX21" s="5">
        <v>18189.309523809512</v>
      </c>
      <c r="AY21" s="5">
        <v>8690.221428571429</v>
      </c>
      <c r="AZ21" s="5" t="s">
        <v>117</v>
      </c>
      <c r="BA21" s="38"/>
    </row>
    <row r="22" spans="2:53" s="23" customFormat="1" ht="12.75" customHeight="1" x14ac:dyDescent="0.2">
      <c r="B22" s="130"/>
      <c r="C22" s="7" t="s">
        <v>21</v>
      </c>
      <c r="D22" s="3">
        <v>309550.99999999983</v>
      </c>
      <c r="E22" s="5">
        <v>48614.213554909118</v>
      </c>
      <c r="F22" s="5">
        <v>81807.59449481545</v>
      </c>
      <c r="G22" s="5">
        <v>65345.740863281826</v>
      </c>
      <c r="H22" s="5">
        <v>88204.512291380757</v>
      </c>
      <c r="I22" s="5">
        <v>15128.868051255578</v>
      </c>
      <c r="J22" s="5">
        <v>10450.070744357119</v>
      </c>
      <c r="K22" s="23" t="s">
        <v>117</v>
      </c>
      <c r="L22" s="5">
        <v>101453.23311266469</v>
      </c>
      <c r="M22" s="5">
        <v>87467.393000222961</v>
      </c>
      <c r="N22" s="5">
        <v>54095.167356740218</v>
      </c>
      <c r="O22" s="5">
        <v>45720.039606935876</v>
      </c>
      <c r="P22" s="5">
        <v>13099.949120255384</v>
      </c>
      <c r="Q22" s="5">
        <v>7715.2178031806488</v>
      </c>
      <c r="R22" s="23" t="s">
        <v>117</v>
      </c>
      <c r="S22" s="5">
        <v>93709.389910957529</v>
      </c>
      <c r="T22" s="5">
        <v>82553.17894935298</v>
      </c>
      <c r="U22" s="5">
        <v>43361.391702672947</v>
      </c>
      <c r="V22" s="5">
        <v>66461.653765730269</v>
      </c>
      <c r="W22" s="5">
        <v>17028.020809281861</v>
      </c>
      <c r="X22" s="5" t="s">
        <v>117</v>
      </c>
      <c r="Y22" s="23" t="s">
        <v>117</v>
      </c>
      <c r="Z22" s="5">
        <v>105841.89495495899</v>
      </c>
      <c r="AA22" s="5">
        <v>75508.985830053978</v>
      </c>
      <c r="AB22" s="5">
        <v>49312.821145529699</v>
      </c>
      <c r="AC22" s="5">
        <v>55340.236075010274</v>
      </c>
      <c r="AD22" s="5">
        <v>16643.466363211945</v>
      </c>
      <c r="AE22" s="5">
        <v>6903.5956312349472</v>
      </c>
      <c r="AF22" s="23" t="s">
        <v>117</v>
      </c>
      <c r="AG22" s="5">
        <v>123195.91400484618</v>
      </c>
      <c r="AH22" s="5">
        <v>68154.539695486776</v>
      </c>
      <c r="AI22" s="5">
        <v>41132.887162003768</v>
      </c>
      <c r="AJ22" s="5">
        <v>53357.892264503629</v>
      </c>
      <c r="AK22" s="5">
        <v>15528.318300748093</v>
      </c>
      <c r="AL22" s="5">
        <v>8181.4485724114174</v>
      </c>
      <c r="AM22" s="23" t="s">
        <v>117</v>
      </c>
      <c r="AN22" s="5">
        <v>135582.12103108448</v>
      </c>
      <c r="AO22" s="5">
        <v>79005.139299133938</v>
      </c>
      <c r="AP22" s="5">
        <v>19547.341465371566</v>
      </c>
      <c r="AQ22" s="5">
        <v>48061.353553472662</v>
      </c>
      <c r="AR22" s="5">
        <v>18791.396078525861</v>
      </c>
      <c r="AS22" s="5">
        <v>8563.6485724114173</v>
      </c>
      <c r="AT22" s="23" t="s">
        <v>117</v>
      </c>
      <c r="AU22" s="5">
        <v>40733.407586462366</v>
      </c>
      <c r="AV22" s="5">
        <v>54863.784862230947</v>
      </c>
      <c r="AW22" s="5">
        <v>52017.268885070836</v>
      </c>
      <c r="AX22" s="5">
        <v>111999.54927987386</v>
      </c>
      <c r="AY22" s="5">
        <v>37969.32619406734</v>
      </c>
      <c r="AZ22" s="5">
        <v>11967.663192294449</v>
      </c>
      <c r="BA22" s="38"/>
    </row>
    <row r="23" spans="2:53" s="23" customFormat="1" ht="12.75" customHeight="1" x14ac:dyDescent="0.2">
      <c r="B23" s="130"/>
      <c r="C23" s="7" t="s">
        <v>22</v>
      </c>
      <c r="D23" s="3">
        <v>59433.000000000015</v>
      </c>
      <c r="E23" s="5">
        <v>9560.6809523809534</v>
      </c>
      <c r="F23" s="5">
        <v>10072.000000000005</v>
      </c>
      <c r="G23" s="5">
        <v>15267.857142857147</v>
      </c>
      <c r="H23" s="5">
        <v>18380.852380952379</v>
      </c>
      <c r="I23" s="5">
        <v>4014.8095238095239</v>
      </c>
      <c r="J23" s="5" t="s">
        <v>117</v>
      </c>
      <c r="K23" s="23" t="s">
        <v>117</v>
      </c>
      <c r="L23" s="5">
        <v>17845.061904761904</v>
      </c>
      <c r="M23" s="5">
        <v>15278.571428571435</v>
      </c>
      <c r="N23" s="5">
        <v>7825.2571428571464</v>
      </c>
      <c r="O23" s="5">
        <v>13944.014285714286</v>
      </c>
      <c r="P23" s="5">
        <v>2969.8452380952381</v>
      </c>
      <c r="Q23" s="5" t="s">
        <v>117</v>
      </c>
      <c r="R23" s="23" t="s">
        <v>117</v>
      </c>
      <c r="S23" s="5">
        <v>13948.24523809524</v>
      </c>
      <c r="T23" s="5">
        <v>15673.161904761912</v>
      </c>
      <c r="U23" s="5">
        <v>8327.3642857142877</v>
      </c>
      <c r="V23" s="5">
        <v>16179.195238095239</v>
      </c>
      <c r="W23" s="5">
        <v>3532.5833333333339</v>
      </c>
      <c r="X23" s="5" t="s">
        <v>117</v>
      </c>
      <c r="Y23" s="23" t="s">
        <v>117</v>
      </c>
      <c r="Z23" s="5">
        <v>18517.583333333336</v>
      </c>
      <c r="AA23" s="5">
        <v>15745.783333333335</v>
      </c>
      <c r="AB23" s="5">
        <v>7754.4523809523826</v>
      </c>
      <c r="AC23" s="5">
        <v>12246.585714285717</v>
      </c>
      <c r="AD23" s="5">
        <v>3811.5952380952381</v>
      </c>
      <c r="AE23" s="5" t="s">
        <v>117</v>
      </c>
      <c r="AF23" s="23" t="s">
        <v>117</v>
      </c>
      <c r="AG23" s="5">
        <v>20726.752380952385</v>
      </c>
      <c r="AH23" s="5">
        <v>11965.309523809527</v>
      </c>
      <c r="AI23" s="5">
        <v>7790.5642857142866</v>
      </c>
      <c r="AJ23" s="5">
        <v>13541.207142857147</v>
      </c>
      <c r="AK23" s="5">
        <v>4052.166666666667</v>
      </c>
      <c r="AL23" s="5" t="s">
        <v>117</v>
      </c>
      <c r="AM23" s="23" t="s">
        <v>117</v>
      </c>
      <c r="AN23" s="5">
        <v>23270.297619047626</v>
      </c>
      <c r="AO23" s="5">
        <v>12005.295238095241</v>
      </c>
      <c r="AP23" s="5">
        <v>6024.8809523809523</v>
      </c>
      <c r="AQ23" s="5">
        <v>12655.330952380955</v>
      </c>
      <c r="AR23" s="5">
        <v>3888.5952380952381</v>
      </c>
      <c r="AS23" s="5" t="s">
        <v>117</v>
      </c>
      <c r="AT23" s="23" t="s">
        <v>117</v>
      </c>
      <c r="AU23" s="5">
        <v>6546.6261904761905</v>
      </c>
      <c r="AV23" s="5">
        <v>12584.842857142858</v>
      </c>
      <c r="AW23" s="5">
        <v>8833.3714285714304</v>
      </c>
      <c r="AX23" s="5">
        <v>24114.042857142864</v>
      </c>
      <c r="AY23" s="5">
        <v>5794.916666666667</v>
      </c>
      <c r="AZ23" s="5" t="s">
        <v>117</v>
      </c>
      <c r="BA23" s="38"/>
    </row>
    <row r="24" spans="2:53" s="23" customFormat="1" ht="12.75" customHeight="1" x14ac:dyDescent="0.2">
      <c r="B24" s="131"/>
      <c r="C24" s="7" t="s">
        <v>23</v>
      </c>
      <c r="D24" s="3">
        <v>123681</v>
      </c>
      <c r="E24" s="5">
        <v>12907.926948051951</v>
      </c>
      <c r="F24" s="5">
        <v>22838.996392496392</v>
      </c>
      <c r="G24" s="5">
        <v>23515.764574314569</v>
      </c>
      <c r="H24" s="5">
        <v>51307.467712842714</v>
      </c>
      <c r="I24" s="5">
        <v>9674.1852813852856</v>
      </c>
      <c r="J24" s="5">
        <v>3436.6590909090914</v>
      </c>
      <c r="K24" s="23" t="s">
        <v>117</v>
      </c>
      <c r="L24" s="5">
        <v>27955.119011544011</v>
      </c>
      <c r="M24" s="5">
        <v>33678.316919191915</v>
      </c>
      <c r="N24" s="5">
        <v>18994.312626262621</v>
      </c>
      <c r="O24" s="5">
        <v>32950.573737373743</v>
      </c>
      <c r="P24" s="5">
        <v>7420.9277056277087</v>
      </c>
      <c r="Q24" s="5" t="s">
        <v>117</v>
      </c>
      <c r="R24" s="23" t="s">
        <v>117</v>
      </c>
      <c r="S24" s="5">
        <v>22459.224170274167</v>
      </c>
      <c r="T24" s="5">
        <v>32577.653823953817</v>
      </c>
      <c r="U24" s="5">
        <v>22898.382070707066</v>
      </c>
      <c r="V24" s="5">
        <v>33642.867784992792</v>
      </c>
      <c r="W24" s="5">
        <v>9899.6221500721513</v>
      </c>
      <c r="X24" s="5" t="s">
        <v>117</v>
      </c>
      <c r="Y24" s="23" t="s">
        <v>117</v>
      </c>
      <c r="Z24" s="5">
        <v>33442.425360750349</v>
      </c>
      <c r="AA24" s="5">
        <v>24186.162987012987</v>
      </c>
      <c r="AB24" s="5">
        <v>19307.569660894656</v>
      </c>
      <c r="AC24" s="5">
        <v>34467.67893217894</v>
      </c>
      <c r="AD24" s="5">
        <v>9595.4130591630619</v>
      </c>
      <c r="AE24" s="5" t="s">
        <v>117</v>
      </c>
      <c r="AF24" s="23" t="s">
        <v>117</v>
      </c>
      <c r="AG24" s="5">
        <v>34964.423376623366</v>
      </c>
      <c r="AH24" s="5">
        <v>27739.584776334774</v>
      </c>
      <c r="AI24" s="5">
        <v>16405.36854256854</v>
      </c>
      <c r="AJ24" s="5">
        <v>31018.156673881684</v>
      </c>
      <c r="AK24" s="5">
        <v>10871.716630591633</v>
      </c>
      <c r="AL24" s="5" t="s">
        <v>117</v>
      </c>
      <c r="AM24" s="23" t="s">
        <v>117</v>
      </c>
      <c r="AN24" s="5">
        <v>42984.545129870115</v>
      </c>
      <c r="AO24" s="5">
        <v>22743.219733044727</v>
      </c>
      <c r="AP24" s="5">
        <v>13960.306637806634</v>
      </c>
      <c r="AQ24" s="5">
        <v>30083.086868686878</v>
      </c>
      <c r="AR24" s="5">
        <v>11706.591630591633</v>
      </c>
      <c r="AS24" s="5" t="s">
        <v>117</v>
      </c>
      <c r="AT24" s="23" t="s">
        <v>117</v>
      </c>
      <c r="AU24" s="5">
        <v>8678.7364718614717</v>
      </c>
      <c r="AV24" s="5">
        <v>19153.392857142855</v>
      </c>
      <c r="AW24" s="5">
        <v>15836.44592352092</v>
      </c>
      <c r="AX24" s="5">
        <v>63030.330735930722</v>
      </c>
      <c r="AY24" s="5">
        <v>14419.59401154401</v>
      </c>
      <c r="AZ24" s="5" t="s">
        <v>117</v>
      </c>
      <c r="BA24" s="38"/>
    </row>
    <row r="25" spans="2:53" s="23" customFormat="1" ht="12.75" customHeight="1" x14ac:dyDescent="0.2"/>
    <row r="26" spans="2:53" s="23" customFormat="1" ht="12.75" customHeight="1" x14ac:dyDescent="0.2"/>
    <row r="27" spans="2:53" s="23" customFormat="1" ht="12.75" customHeight="1" x14ac:dyDescent="0.2"/>
    <row r="28" spans="2:53" s="23" customFormat="1" ht="12.75" customHeight="1" x14ac:dyDescent="0.2">
      <c r="B28" s="140" t="s">
        <v>99</v>
      </c>
      <c r="C28" s="159"/>
      <c r="D28" s="165" t="s">
        <v>25</v>
      </c>
      <c r="E28" s="164" t="s">
        <v>162</v>
      </c>
      <c r="F28" s="164"/>
      <c r="G28" s="164"/>
      <c r="H28" s="164"/>
      <c r="I28" s="164"/>
      <c r="J28" s="164"/>
      <c r="L28" s="164" t="s">
        <v>163</v>
      </c>
      <c r="M28" s="164"/>
      <c r="N28" s="164"/>
      <c r="O28" s="164"/>
      <c r="P28" s="164"/>
      <c r="Q28" s="164"/>
      <c r="S28" s="164" t="s">
        <v>164</v>
      </c>
      <c r="T28" s="164"/>
      <c r="U28" s="164"/>
      <c r="V28" s="164"/>
      <c r="W28" s="164"/>
      <c r="X28" s="164"/>
      <c r="Z28" s="164" t="s">
        <v>165</v>
      </c>
      <c r="AA28" s="164"/>
      <c r="AB28" s="164"/>
      <c r="AC28" s="164"/>
      <c r="AD28" s="164"/>
      <c r="AE28" s="164"/>
      <c r="AG28" s="161" t="s">
        <v>166</v>
      </c>
      <c r="AH28" s="162"/>
      <c r="AI28" s="162"/>
      <c r="AJ28" s="162"/>
      <c r="AK28" s="162"/>
      <c r="AL28" s="163"/>
      <c r="AN28" s="164" t="s">
        <v>167</v>
      </c>
      <c r="AO28" s="164"/>
      <c r="AP28" s="164"/>
      <c r="AQ28" s="164"/>
      <c r="AR28" s="164"/>
      <c r="AS28" s="164"/>
      <c r="AU28" s="164" t="s">
        <v>168</v>
      </c>
      <c r="AV28" s="164"/>
      <c r="AW28" s="164"/>
      <c r="AX28" s="164"/>
      <c r="AY28" s="164"/>
      <c r="AZ28" s="164"/>
    </row>
    <row r="29" spans="2:53" s="23" customFormat="1" ht="44.1" customHeight="1" x14ac:dyDescent="0.2">
      <c r="B29" s="142"/>
      <c r="C29" s="160"/>
      <c r="D29" s="166"/>
      <c r="E29" s="118" t="s">
        <v>121</v>
      </c>
      <c r="F29" s="118" t="s">
        <v>60</v>
      </c>
      <c r="G29" s="118" t="s">
        <v>61</v>
      </c>
      <c r="H29" s="118" t="s">
        <v>62</v>
      </c>
      <c r="I29" s="118" t="s">
        <v>51</v>
      </c>
      <c r="J29" s="118" t="s">
        <v>52</v>
      </c>
      <c r="L29" s="118" t="s">
        <v>121</v>
      </c>
      <c r="M29" s="118" t="s">
        <v>60</v>
      </c>
      <c r="N29" s="118" t="s">
        <v>61</v>
      </c>
      <c r="O29" s="118" t="s">
        <v>62</v>
      </c>
      <c r="P29" s="118" t="s">
        <v>51</v>
      </c>
      <c r="Q29" s="118" t="s">
        <v>52</v>
      </c>
      <c r="S29" s="107" t="s">
        <v>121</v>
      </c>
      <c r="T29" s="107" t="s">
        <v>60</v>
      </c>
      <c r="U29" s="107" t="s">
        <v>61</v>
      </c>
      <c r="V29" s="107" t="s">
        <v>62</v>
      </c>
      <c r="W29" s="107" t="s">
        <v>51</v>
      </c>
      <c r="X29" s="107" t="s">
        <v>52</v>
      </c>
      <c r="Z29" s="107" t="s">
        <v>121</v>
      </c>
      <c r="AA29" s="107" t="s">
        <v>60</v>
      </c>
      <c r="AB29" s="107" t="s">
        <v>61</v>
      </c>
      <c r="AC29" s="107" t="s">
        <v>62</v>
      </c>
      <c r="AD29" s="107" t="s">
        <v>51</v>
      </c>
      <c r="AE29" s="107" t="s">
        <v>52</v>
      </c>
      <c r="AG29" s="107" t="s">
        <v>121</v>
      </c>
      <c r="AH29" s="107" t="s">
        <v>60</v>
      </c>
      <c r="AI29" s="107" t="s">
        <v>61</v>
      </c>
      <c r="AJ29" s="107" t="s">
        <v>62</v>
      </c>
      <c r="AK29" s="107" t="s">
        <v>51</v>
      </c>
      <c r="AL29" s="107" t="s">
        <v>52</v>
      </c>
      <c r="AN29" s="107" t="s">
        <v>121</v>
      </c>
      <c r="AO29" s="107" t="s">
        <v>60</v>
      </c>
      <c r="AP29" s="107" t="s">
        <v>61</v>
      </c>
      <c r="AQ29" s="107" t="s">
        <v>62</v>
      </c>
      <c r="AR29" s="107" t="s">
        <v>51</v>
      </c>
      <c r="AS29" s="107" t="s">
        <v>52</v>
      </c>
      <c r="AU29" s="107" t="s">
        <v>121</v>
      </c>
      <c r="AV29" s="107" t="s">
        <v>60</v>
      </c>
      <c r="AW29" s="107" t="s">
        <v>61</v>
      </c>
      <c r="AX29" s="107" t="s">
        <v>62</v>
      </c>
      <c r="AY29" s="107" t="s">
        <v>51</v>
      </c>
      <c r="AZ29" s="107" t="s">
        <v>52</v>
      </c>
    </row>
    <row r="30" spans="2:53" s="23" customFormat="1" ht="12.75" customHeight="1" x14ac:dyDescent="0.2">
      <c r="B30" s="129" t="s">
        <v>80</v>
      </c>
      <c r="C30" s="6" t="s">
        <v>25</v>
      </c>
      <c r="D30" s="17">
        <f t="shared" ref="D30:J32" si="0">D7/D$7*100</f>
        <v>100</v>
      </c>
      <c r="E30" s="17">
        <f t="shared" si="0"/>
        <v>100</v>
      </c>
      <c r="F30" s="17">
        <f t="shared" si="0"/>
        <v>100</v>
      </c>
      <c r="G30" s="17">
        <f t="shared" si="0"/>
        <v>100</v>
      </c>
      <c r="H30" s="17">
        <f t="shared" si="0"/>
        <v>100</v>
      </c>
      <c r="I30" s="17">
        <f t="shared" si="0"/>
        <v>100</v>
      </c>
      <c r="J30" s="17">
        <f t="shared" si="0"/>
        <v>100</v>
      </c>
      <c r="L30" s="17">
        <f t="shared" ref="L30:Q32" si="1">L7/L$7*100</f>
        <v>100</v>
      </c>
      <c r="M30" s="17">
        <f t="shared" si="1"/>
        <v>100</v>
      </c>
      <c r="N30" s="17">
        <f t="shared" si="1"/>
        <v>100</v>
      </c>
      <c r="O30" s="17">
        <f t="shared" si="1"/>
        <v>100</v>
      </c>
      <c r="P30" s="17">
        <f t="shared" si="1"/>
        <v>100</v>
      </c>
      <c r="Q30" s="17">
        <f t="shared" si="1"/>
        <v>100</v>
      </c>
      <c r="S30" s="17">
        <f t="shared" ref="S30:X32" si="2">S7/S$7*100</f>
        <v>100</v>
      </c>
      <c r="T30" s="17">
        <f t="shared" si="2"/>
        <v>100</v>
      </c>
      <c r="U30" s="17">
        <f t="shared" si="2"/>
        <v>100</v>
      </c>
      <c r="V30" s="17">
        <f t="shared" si="2"/>
        <v>100</v>
      </c>
      <c r="W30" s="17">
        <f t="shared" si="2"/>
        <v>100</v>
      </c>
      <c r="X30" s="17">
        <f t="shared" si="2"/>
        <v>100</v>
      </c>
      <c r="Z30" s="17">
        <f t="shared" ref="Z30:AE32" si="3">Z7/Z$7*100</f>
        <v>100</v>
      </c>
      <c r="AA30" s="17">
        <f t="shared" si="3"/>
        <v>100</v>
      </c>
      <c r="AB30" s="17">
        <f t="shared" si="3"/>
        <v>100</v>
      </c>
      <c r="AC30" s="17">
        <f t="shared" si="3"/>
        <v>100</v>
      </c>
      <c r="AD30" s="17">
        <f t="shared" si="3"/>
        <v>100</v>
      </c>
      <c r="AE30" s="17">
        <f t="shared" si="3"/>
        <v>100</v>
      </c>
      <c r="AG30" s="17">
        <f t="shared" ref="AG30:AL32" si="4">AG7/AG$7*100</f>
        <v>100</v>
      </c>
      <c r="AH30" s="17">
        <f t="shared" si="4"/>
        <v>100</v>
      </c>
      <c r="AI30" s="17">
        <f t="shared" si="4"/>
        <v>100</v>
      </c>
      <c r="AJ30" s="17">
        <f t="shared" si="4"/>
        <v>100</v>
      </c>
      <c r="AK30" s="17">
        <f t="shared" si="4"/>
        <v>100</v>
      </c>
      <c r="AL30" s="17">
        <f t="shared" si="4"/>
        <v>100</v>
      </c>
      <c r="AN30" s="17">
        <f t="shared" ref="AN30:AS32" si="5">AN7/AN$7*100</f>
        <v>100</v>
      </c>
      <c r="AO30" s="17">
        <f t="shared" si="5"/>
        <v>100</v>
      </c>
      <c r="AP30" s="17">
        <f t="shared" si="5"/>
        <v>100</v>
      </c>
      <c r="AQ30" s="17">
        <f t="shared" si="5"/>
        <v>100</v>
      </c>
      <c r="AR30" s="17">
        <f t="shared" si="5"/>
        <v>100</v>
      </c>
      <c r="AS30" s="17">
        <f t="shared" si="5"/>
        <v>100</v>
      </c>
      <c r="AU30" s="17">
        <f t="shared" ref="AU30:AZ32" si="6">AU7/AU$7*100</f>
        <v>100</v>
      </c>
      <c r="AV30" s="17">
        <f t="shared" si="6"/>
        <v>100</v>
      </c>
      <c r="AW30" s="17">
        <f t="shared" si="6"/>
        <v>100</v>
      </c>
      <c r="AX30" s="17">
        <f t="shared" si="6"/>
        <v>100</v>
      </c>
      <c r="AY30" s="17">
        <f t="shared" si="6"/>
        <v>100</v>
      </c>
      <c r="AZ30" s="17">
        <f t="shared" si="6"/>
        <v>100</v>
      </c>
    </row>
    <row r="31" spans="2:53" s="23" customFormat="1" ht="12.75" customHeight="1" x14ac:dyDescent="0.2">
      <c r="B31" s="130"/>
      <c r="C31" s="7" t="s">
        <v>8</v>
      </c>
      <c r="D31" s="17">
        <f t="shared" si="0"/>
        <v>49.116506171165028</v>
      </c>
      <c r="E31" s="18">
        <f t="shared" si="0"/>
        <v>47.722151138541953</v>
      </c>
      <c r="F31" s="18">
        <f t="shared" si="0"/>
        <v>46.221404472907402</v>
      </c>
      <c r="G31" s="18">
        <f t="shared" si="0"/>
        <v>50.35656892019491</v>
      </c>
      <c r="H31" s="18">
        <f t="shared" si="0"/>
        <v>51.724614699315175</v>
      </c>
      <c r="I31" s="18">
        <f t="shared" si="0"/>
        <v>49.032107652167667</v>
      </c>
      <c r="J31" s="18">
        <f t="shared" si="0"/>
        <v>42.175850618858021</v>
      </c>
      <c r="L31" s="18">
        <f t="shared" si="1"/>
        <v>43.297949471546389</v>
      </c>
      <c r="M31" s="18">
        <f t="shared" si="1"/>
        <v>55.176616832267165</v>
      </c>
      <c r="N31" s="18">
        <f t="shared" si="1"/>
        <v>48.107373423013385</v>
      </c>
      <c r="O31" s="18">
        <f t="shared" si="1"/>
        <v>50.172985504565894</v>
      </c>
      <c r="P31" s="18">
        <f t="shared" si="1"/>
        <v>49.076324987099227</v>
      </c>
      <c r="Q31" s="18">
        <f t="shared" si="1"/>
        <v>52.014137227090231</v>
      </c>
      <c r="S31" s="18">
        <f t="shared" si="2"/>
        <v>49.671132326350723</v>
      </c>
      <c r="T31" s="18">
        <f t="shared" si="2"/>
        <v>44.022579655756047</v>
      </c>
      <c r="U31" s="18">
        <f t="shared" si="2"/>
        <v>47.239382452179171</v>
      </c>
      <c r="V31" s="18">
        <f t="shared" si="2"/>
        <v>56.021636378699412</v>
      </c>
      <c r="W31" s="18">
        <f t="shared" si="2"/>
        <v>44.599270585819092</v>
      </c>
      <c r="X31" s="18">
        <f t="shared" si="2"/>
        <v>58.767289715010421</v>
      </c>
      <c r="Z31" s="18">
        <f t="shared" si="3"/>
        <v>47.6680542288276</v>
      </c>
      <c r="AA31" s="18">
        <f t="shared" si="3"/>
        <v>46.444701567361214</v>
      </c>
      <c r="AB31" s="18">
        <f t="shared" si="3"/>
        <v>49.201991509187202</v>
      </c>
      <c r="AC31" s="18">
        <f t="shared" si="3"/>
        <v>50.725895436402894</v>
      </c>
      <c r="AD31" s="18">
        <f t="shared" si="3"/>
        <v>58.806638391132104</v>
      </c>
      <c r="AE31" s="18">
        <f t="shared" si="3"/>
        <v>56.27887410096649</v>
      </c>
      <c r="AG31" s="18">
        <f t="shared" si="4"/>
        <v>49.37865710135511</v>
      </c>
      <c r="AH31" s="18">
        <f t="shared" si="4"/>
        <v>40.866605516327716</v>
      </c>
      <c r="AI31" s="18">
        <f t="shared" si="4"/>
        <v>52.024373519584245</v>
      </c>
      <c r="AJ31" s="18">
        <f t="shared" si="4"/>
        <v>53.829629011264103</v>
      </c>
      <c r="AK31" s="18">
        <f t="shared" si="4"/>
        <v>55.641108576554984</v>
      </c>
      <c r="AL31" s="18">
        <f t="shared" si="4"/>
        <v>51.059062215353364</v>
      </c>
      <c r="AN31" s="18">
        <f t="shared" si="5"/>
        <v>49.016916736922276</v>
      </c>
      <c r="AO31" s="18">
        <f t="shared" si="5"/>
        <v>42.060068492617724</v>
      </c>
      <c r="AP31" s="18">
        <f t="shared" si="5"/>
        <v>49.027106564804193</v>
      </c>
      <c r="AQ31" s="18">
        <f t="shared" si="5"/>
        <v>55.869550619697172</v>
      </c>
      <c r="AR31" s="18">
        <f t="shared" si="5"/>
        <v>54.471958431244303</v>
      </c>
      <c r="AS31" s="18">
        <f t="shared" si="5"/>
        <v>53.309625515074821</v>
      </c>
      <c r="AU31" s="18">
        <f t="shared" si="6"/>
        <v>39.03644661627456</v>
      </c>
      <c r="AV31" s="18">
        <f t="shared" si="6"/>
        <v>41.147172261227851</v>
      </c>
      <c r="AW31" s="18">
        <f t="shared" si="6"/>
        <v>50.762066610342949</v>
      </c>
      <c r="AX31" s="18">
        <f t="shared" si="6"/>
        <v>52.982547241100853</v>
      </c>
      <c r="AY31" s="18">
        <f t="shared" si="6"/>
        <v>52.592446215622282</v>
      </c>
      <c r="AZ31" s="18">
        <f t="shared" si="6"/>
        <v>61.319653747445237</v>
      </c>
    </row>
    <row r="32" spans="2:53" s="23" customFormat="1" ht="12.75" customHeight="1" x14ac:dyDescent="0.2">
      <c r="B32" s="131"/>
      <c r="C32" s="7" t="s">
        <v>9</v>
      </c>
      <c r="D32" s="17">
        <f t="shared" si="0"/>
        <v>50.883493828834922</v>
      </c>
      <c r="E32" s="18">
        <f t="shared" si="0"/>
        <v>52.277848861458054</v>
      </c>
      <c r="F32" s="18">
        <f t="shared" si="0"/>
        <v>53.778595527092612</v>
      </c>
      <c r="G32" s="18">
        <f t="shared" si="0"/>
        <v>49.643431079805083</v>
      </c>
      <c r="H32" s="18">
        <f t="shared" si="0"/>
        <v>48.275385300684839</v>
      </c>
      <c r="I32" s="18">
        <f t="shared" si="0"/>
        <v>50.967892347832347</v>
      </c>
      <c r="J32" s="18">
        <f t="shared" si="0"/>
        <v>57.824149381141964</v>
      </c>
      <c r="L32" s="18">
        <f t="shared" si="1"/>
        <v>56.702050528453618</v>
      </c>
      <c r="M32" s="18">
        <f t="shared" si="1"/>
        <v>44.823383167732835</v>
      </c>
      <c r="N32" s="18">
        <f t="shared" si="1"/>
        <v>51.892626576986601</v>
      </c>
      <c r="O32" s="18">
        <f t="shared" si="1"/>
        <v>49.827014495434113</v>
      </c>
      <c r="P32" s="18">
        <f t="shared" si="1"/>
        <v>50.923675012900773</v>
      </c>
      <c r="Q32" s="18">
        <f t="shared" si="1"/>
        <v>47.985862772909762</v>
      </c>
      <c r="S32" s="18">
        <f t="shared" si="2"/>
        <v>50.328867673649256</v>
      </c>
      <c r="T32" s="18">
        <f t="shared" si="2"/>
        <v>55.977420344243967</v>
      </c>
      <c r="U32" s="18">
        <f t="shared" si="2"/>
        <v>52.760617547820821</v>
      </c>
      <c r="V32" s="18">
        <f t="shared" si="2"/>
        <v>43.978363621300581</v>
      </c>
      <c r="W32" s="18">
        <f t="shared" si="2"/>
        <v>55.400729414180901</v>
      </c>
      <c r="X32" s="18">
        <f t="shared" si="2"/>
        <v>41.232710284989579</v>
      </c>
      <c r="Z32" s="18">
        <f t="shared" si="3"/>
        <v>52.331945771172414</v>
      </c>
      <c r="AA32" s="18">
        <f t="shared" si="3"/>
        <v>53.555298432638786</v>
      </c>
      <c r="AB32" s="18">
        <f t="shared" si="3"/>
        <v>50.798008490812798</v>
      </c>
      <c r="AC32" s="18">
        <f t="shared" si="3"/>
        <v>49.274104563597106</v>
      </c>
      <c r="AD32" s="18">
        <f t="shared" si="3"/>
        <v>41.193361608867889</v>
      </c>
      <c r="AE32" s="18">
        <f t="shared" si="3"/>
        <v>43.721125899033517</v>
      </c>
      <c r="AG32" s="18">
        <f t="shared" si="4"/>
        <v>50.621342898644883</v>
      </c>
      <c r="AH32" s="18">
        <f t="shared" si="4"/>
        <v>59.133394483672284</v>
      </c>
      <c r="AI32" s="18">
        <f t="shared" si="4"/>
        <v>47.975626480415748</v>
      </c>
      <c r="AJ32" s="18">
        <f t="shared" si="4"/>
        <v>46.170370988735897</v>
      </c>
      <c r="AK32" s="18">
        <f t="shared" si="4"/>
        <v>44.358891423445016</v>
      </c>
      <c r="AL32" s="18">
        <f t="shared" si="4"/>
        <v>48.940937784646621</v>
      </c>
      <c r="AN32" s="18">
        <f t="shared" si="5"/>
        <v>50.983083263077724</v>
      </c>
      <c r="AO32" s="18">
        <f t="shared" si="5"/>
        <v>57.939931507382283</v>
      </c>
      <c r="AP32" s="18">
        <f t="shared" si="5"/>
        <v>50.972893435195807</v>
      </c>
      <c r="AQ32" s="18">
        <f t="shared" si="5"/>
        <v>44.130449380302821</v>
      </c>
      <c r="AR32" s="18">
        <f t="shared" si="5"/>
        <v>45.528041568755697</v>
      </c>
      <c r="AS32" s="18">
        <f t="shared" si="5"/>
        <v>46.690374484925172</v>
      </c>
      <c r="AU32" s="18">
        <f t="shared" si="6"/>
        <v>60.963553383725433</v>
      </c>
      <c r="AV32" s="18">
        <f t="shared" si="6"/>
        <v>58.852827738772149</v>
      </c>
      <c r="AW32" s="18">
        <f t="shared" si="6"/>
        <v>49.237933389657037</v>
      </c>
      <c r="AX32" s="18">
        <f t="shared" si="6"/>
        <v>47.017452758899147</v>
      </c>
      <c r="AY32" s="18">
        <f t="shared" si="6"/>
        <v>47.407553784377718</v>
      </c>
      <c r="AZ32" s="18">
        <f t="shared" si="6"/>
        <v>38.680346252554756</v>
      </c>
    </row>
    <row r="33" spans="2:52" s="23" customFormat="1" ht="12.75" customHeight="1" x14ac:dyDescent="0.2">
      <c r="B33" s="129" t="s">
        <v>81</v>
      </c>
      <c r="C33" s="7" t="s">
        <v>10</v>
      </c>
      <c r="D33" s="17">
        <f t="shared" ref="D33:I47" si="7">D10/D$7*100</f>
        <v>18.16501650165014</v>
      </c>
      <c r="E33" s="18">
        <f t="shared" si="7"/>
        <v>26.575704375124655</v>
      </c>
      <c r="F33" s="18">
        <f t="shared" si="7"/>
        <v>22.287063427521655</v>
      </c>
      <c r="G33" s="18">
        <f t="shared" si="7"/>
        <v>21.810304610942072</v>
      </c>
      <c r="H33" s="18">
        <f t="shared" si="7"/>
        <v>8.9158526927056272</v>
      </c>
      <c r="I33" s="18">
        <f t="shared" si="7"/>
        <v>19.32227705660511</v>
      </c>
      <c r="J33" s="18"/>
      <c r="L33" s="18">
        <f t="shared" ref="L33:O47" si="8">L10/L$7*100</f>
        <v>26.903828581970433</v>
      </c>
      <c r="M33" s="18">
        <f t="shared" si="8"/>
        <v>19.05493163285071</v>
      </c>
      <c r="N33" s="18">
        <f t="shared" si="8"/>
        <v>12.08933857472816</v>
      </c>
      <c r="O33" s="18">
        <f t="shared" si="8"/>
        <v>9.6728354545453179</v>
      </c>
      <c r="P33" s="18"/>
      <c r="Q33" s="18"/>
      <c r="S33" s="18">
        <f t="shared" ref="S33:V47" si="9">S10/S$7*100</f>
        <v>22.798734919734759</v>
      </c>
      <c r="T33" s="18">
        <f t="shared" si="9"/>
        <v>18.761707825133449</v>
      </c>
      <c r="U33" s="18">
        <f t="shared" si="9"/>
        <v>22.603880138494411</v>
      </c>
      <c r="V33" s="18">
        <f t="shared" si="9"/>
        <v>9.7771646110778274</v>
      </c>
      <c r="W33" s="18"/>
      <c r="X33" s="18"/>
      <c r="Z33" s="18">
        <f t="shared" ref="Z33:AC47" si="10">Z10/Z$7*100</f>
        <v>22.259477890416303</v>
      </c>
      <c r="AA33" s="18">
        <f t="shared" si="10"/>
        <v>18.227902100089093</v>
      </c>
      <c r="AB33" s="18">
        <f t="shared" si="10"/>
        <v>18.910240614961122</v>
      </c>
      <c r="AC33" s="18">
        <f t="shared" si="10"/>
        <v>12.729300825156855</v>
      </c>
      <c r="AD33" s="18"/>
      <c r="AE33" s="18"/>
      <c r="AG33" s="18">
        <f t="shared" ref="AG33:AJ47" si="11">AG10/AG$7*100</f>
        <v>19.720989990079314</v>
      </c>
      <c r="AH33" s="18">
        <f t="shared" si="11"/>
        <v>21.27926127284282</v>
      </c>
      <c r="AI33" s="18">
        <f t="shared" si="11"/>
        <v>20.499950204770219</v>
      </c>
      <c r="AJ33" s="18">
        <f t="shared" si="11"/>
        <v>12.100476803535255</v>
      </c>
      <c r="AK33" s="18"/>
      <c r="AL33" s="18"/>
      <c r="AN33" s="18">
        <f t="shared" ref="AN33:AR47" si="12">AN10/AN$7*100</f>
        <v>19.20393471264294</v>
      </c>
      <c r="AO33" s="18">
        <f t="shared" si="12"/>
        <v>20.798804172111808</v>
      </c>
      <c r="AP33" s="18">
        <f t="shared" si="12"/>
        <v>16.723719740907132</v>
      </c>
      <c r="AQ33" s="18">
        <f t="shared" si="12"/>
        <v>12.414328613761365</v>
      </c>
      <c r="AR33" s="18">
        <f t="shared" si="12"/>
        <v>19.356436729617023</v>
      </c>
      <c r="AS33" s="18"/>
      <c r="AU33" s="18">
        <f t="shared" ref="AU33:AY47" si="13">AU10/AU$7*100</f>
        <v>27.49422211082187</v>
      </c>
      <c r="AV33" s="18">
        <f t="shared" si="13"/>
        <v>19.70858026151674</v>
      </c>
      <c r="AW33" s="18">
        <f t="shared" si="13"/>
        <v>19.137581476637887</v>
      </c>
      <c r="AX33" s="18">
        <f t="shared" si="13"/>
        <v>13.577507583948952</v>
      </c>
      <c r="AY33" s="18">
        <f t="shared" si="13"/>
        <v>19.412871492853718</v>
      </c>
      <c r="AZ33" s="18"/>
    </row>
    <row r="34" spans="2:52" s="23" customFormat="1" ht="12.75" customHeight="1" x14ac:dyDescent="0.2">
      <c r="B34" s="130"/>
      <c r="C34" s="7" t="s">
        <v>11</v>
      </c>
      <c r="D34" s="17">
        <f t="shared" si="7"/>
        <v>24.951941769519422</v>
      </c>
      <c r="E34" s="18">
        <f t="shared" si="7"/>
        <v>24.589368062784825</v>
      </c>
      <c r="F34" s="18">
        <f t="shared" si="7"/>
        <v>26.448342342221299</v>
      </c>
      <c r="G34" s="18">
        <f t="shared" si="7"/>
        <v>25.061125383931788</v>
      </c>
      <c r="H34" s="18">
        <f t="shared" si="7"/>
        <v>25.743750148433776</v>
      </c>
      <c r="I34" s="18">
        <f t="shared" si="7"/>
        <v>15.919899025975543</v>
      </c>
      <c r="J34" s="18">
        <f>J11/J$7*100</f>
        <v>24.637020197351497</v>
      </c>
      <c r="L34" s="18">
        <f t="shared" si="8"/>
        <v>22.603512209898547</v>
      </c>
      <c r="M34" s="18">
        <f t="shared" si="8"/>
        <v>21.263106984025594</v>
      </c>
      <c r="N34" s="18">
        <f t="shared" si="8"/>
        <v>33.174086761890422</v>
      </c>
      <c r="O34" s="18">
        <f t="shared" si="8"/>
        <v>27.289808911289114</v>
      </c>
      <c r="P34" s="18"/>
      <c r="Q34" s="18"/>
      <c r="S34" s="18">
        <f t="shared" si="9"/>
        <v>18.991070413519033</v>
      </c>
      <c r="T34" s="18">
        <f t="shared" si="9"/>
        <v>30.672201984456443</v>
      </c>
      <c r="U34" s="18">
        <f t="shared" si="9"/>
        <v>29.348817513325088</v>
      </c>
      <c r="V34" s="18">
        <f t="shared" si="9"/>
        <v>23.322104240991173</v>
      </c>
      <c r="W34" s="18">
        <f t="shared" ref="W34:W47" si="14">W11/W$7*100</f>
        <v>18.529791098316146</v>
      </c>
      <c r="X34" s="18"/>
      <c r="Z34" s="18">
        <f t="shared" si="10"/>
        <v>25.492435977934246</v>
      </c>
      <c r="AA34" s="18">
        <f t="shared" si="10"/>
        <v>18.310796277412713</v>
      </c>
      <c r="AB34" s="18">
        <f t="shared" si="10"/>
        <v>26.304696368126422</v>
      </c>
      <c r="AC34" s="18">
        <f t="shared" si="10"/>
        <v>28.511325996201137</v>
      </c>
      <c r="AD34" s="18">
        <f t="shared" ref="AD34:AD47" si="15">AD11/AD$7*100</f>
        <v>30.166418145403213</v>
      </c>
      <c r="AE34" s="18"/>
      <c r="AG34" s="18">
        <f t="shared" si="11"/>
        <v>24.054228178389053</v>
      </c>
      <c r="AH34" s="18">
        <f t="shared" si="11"/>
        <v>18.647285895996326</v>
      </c>
      <c r="AI34" s="18">
        <f t="shared" si="11"/>
        <v>25.913197277429127</v>
      </c>
      <c r="AJ34" s="18">
        <f t="shared" si="11"/>
        <v>32.915929221301248</v>
      </c>
      <c r="AK34" s="18">
        <f t="shared" ref="AK34:AK47" si="16">AK11/AK$7*100</f>
        <v>24.353452674971702</v>
      </c>
      <c r="AL34" s="18"/>
      <c r="AN34" s="18">
        <f t="shared" si="12"/>
        <v>23.409544729814709</v>
      </c>
      <c r="AO34" s="18">
        <f t="shared" si="12"/>
        <v>21.447744281183049</v>
      </c>
      <c r="AP34" s="18">
        <f t="shared" si="12"/>
        <v>34.583154851122096</v>
      </c>
      <c r="AQ34" s="18">
        <f t="shared" si="12"/>
        <v>28.810532622779871</v>
      </c>
      <c r="AR34" s="18">
        <f t="shared" si="12"/>
        <v>21.96434367812077</v>
      </c>
      <c r="AS34" s="18"/>
      <c r="AU34" s="18">
        <f t="shared" si="13"/>
        <v>21.342953621592766</v>
      </c>
      <c r="AV34" s="18">
        <f t="shared" si="13"/>
        <v>19.137189274483227</v>
      </c>
      <c r="AW34" s="18">
        <f t="shared" si="13"/>
        <v>29.061482338569068</v>
      </c>
      <c r="AX34" s="18">
        <f t="shared" si="13"/>
        <v>27.409195334050153</v>
      </c>
      <c r="AY34" s="18">
        <f t="shared" si="13"/>
        <v>22.94568118448538</v>
      </c>
      <c r="AZ34" s="18">
        <f>AZ11/AZ$7*100</f>
        <v>27.405024911739538</v>
      </c>
    </row>
    <row r="35" spans="2:52" s="23" customFormat="1" ht="12.75" customHeight="1" x14ac:dyDescent="0.2">
      <c r="B35" s="130"/>
      <c r="C35" s="7" t="s">
        <v>12</v>
      </c>
      <c r="D35" s="17">
        <f t="shared" si="7"/>
        <v>26.644965866449649</v>
      </c>
      <c r="E35" s="18">
        <f t="shared" si="7"/>
        <v>26.735150101266814</v>
      </c>
      <c r="F35" s="18">
        <f t="shared" si="7"/>
        <v>23.382382703658475</v>
      </c>
      <c r="G35" s="18">
        <f t="shared" si="7"/>
        <v>30.21426423202303</v>
      </c>
      <c r="H35" s="18">
        <f t="shared" si="7"/>
        <v>28.677686368667484</v>
      </c>
      <c r="I35" s="18">
        <f t="shared" si="7"/>
        <v>19.042319501771139</v>
      </c>
      <c r="J35" s="18"/>
      <c r="L35" s="18">
        <f t="shared" si="8"/>
        <v>27.096260999697346</v>
      </c>
      <c r="M35" s="18">
        <f t="shared" si="8"/>
        <v>30.241000507277615</v>
      </c>
      <c r="N35" s="18">
        <f t="shared" si="8"/>
        <v>31.279549004829306</v>
      </c>
      <c r="O35" s="18">
        <f t="shared" si="8"/>
        <v>18.665200282971298</v>
      </c>
      <c r="P35" s="18">
        <f>P12/P$7*100</f>
        <v>22.17012801316708</v>
      </c>
      <c r="Q35" s="18"/>
      <c r="S35" s="18">
        <f t="shared" si="9"/>
        <v>30.834552799177949</v>
      </c>
      <c r="T35" s="18">
        <f t="shared" si="9"/>
        <v>27.95361307999525</v>
      </c>
      <c r="U35" s="18">
        <f t="shared" si="9"/>
        <v>23.900869852040763</v>
      </c>
      <c r="V35" s="18">
        <f t="shared" si="9"/>
        <v>25.197888457271429</v>
      </c>
      <c r="W35" s="18">
        <f t="shared" si="14"/>
        <v>18.15703513441261</v>
      </c>
      <c r="X35" s="18"/>
      <c r="Z35" s="18">
        <f t="shared" si="10"/>
        <v>29.351858132533327</v>
      </c>
      <c r="AA35" s="18">
        <f t="shared" si="10"/>
        <v>27.186924151888757</v>
      </c>
      <c r="AB35" s="18">
        <f t="shared" si="10"/>
        <v>28.95329737797362</v>
      </c>
      <c r="AC35" s="18">
        <f t="shared" si="10"/>
        <v>23.586157870328293</v>
      </c>
      <c r="AD35" s="18">
        <f t="shared" si="15"/>
        <v>18.015905452924812</v>
      </c>
      <c r="AE35" s="18"/>
      <c r="AG35" s="18">
        <f t="shared" si="11"/>
        <v>31.589170825594458</v>
      </c>
      <c r="AH35" s="18">
        <f t="shared" si="11"/>
        <v>25.050912110336771</v>
      </c>
      <c r="AI35" s="18">
        <f t="shared" si="11"/>
        <v>26.497378192386101</v>
      </c>
      <c r="AJ35" s="18">
        <f t="shared" si="11"/>
        <v>22.074542932337287</v>
      </c>
      <c r="AK35" s="18">
        <f t="shared" si="16"/>
        <v>21.865972495439117</v>
      </c>
      <c r="AL35" s="18"/>
      <c r="AN35" s="18">
        <f t="shared" si="12"/>
        <v>31.180864049351982</v>
      </c>
      <c r="AO35" s="18">
        <f t="shared" si="12"/>
        <v>26.963628402429379</v>
      </c>
      <c r="AP35" s="18">
        <f t="shared" si="12"/>
        <v>18.402704279976984</v>
      </c>
      <c r="AQ35" s="18">
        <f t="shared" si="12"/>
        <v>23.658010636461366</v>
      </c>
      <c r="AR35" s="18">
        <f t="shared" si="12"/>
        <v>19.271896410671722</v>
      </c>
      <c r="AS35" s="18"/>
      <c r="AU35" s="18">
        <f t="shared" si="13"/>
        <v>27.387610415635312</v>
      </c>
      <c r="AV35" s="18">
        <f t="shared" si="13"/>
        <v>29.275976493451328</v>
      </c>
      <c r="AW35" s="18">
        <f t="shared" si="13"/>
        <v>30.219671722832725</v>
      </c>
      <c r="AX35" s="18">
        <f t="shared" si="13"/>
        <v>26.417341616202282</v>
      </c>
      <c r="AY35" s="18">
        <f t="shared" si="13"/>
        <v>18.563184905313022</v>
      </c>
      <c r="AZ35" s="18"/>
    </row>
    <row r="36" spans="2:52" s="23" customFormat="1" ht="12.75" customHeight="1" x14ac:dyDescent="0.2">
      <c r="B36" s="131"/>
      <c r="C36" s="7" t="s">
        <v>13</v>
      </c>
      <c r="D36" s="17">
        <f t="shared" si="7"/>
        <v>30.238075862380747</v>
      </c>
      <c r="E36" s="18">
        <f t="shared" si="7"/>
        <v>22.099777460823709</v>
      </c>
      <c r="F36" s="18">
        <f t="shared" si="7"/>
        <v>27.882211526598571</v>
      </c>
      <c r="G36" s="18">
        <f t="shared" si="7"/>
        <v>22.914305773103148</v>
      </c>
      <c r="H36" s="18">
        <f t="shared" si="7"/>
        <v>36.662710790193145</v>
      </c>
      <c r="I36" s="18">
        <f t="shared" si="7"/>
        <v>45.715504415648226</v>
      </c>
      <c r="J36" s="18">
        <f>J13/J$7*100</f>
        <v>40.317722518790561</v>
      </c>
      <c r="L36" s="18">
        <f t="shared" si="8"/>
        <v>23.396398208433698</v>
      </c>
      <c r="M36" s="18">
        <f t="shared" si="8"/>
        <v>29.440960875846123</v>
      </c>
      <c r="N36" s="18">
        <f t="shared" si="8"/>
        <v>23.457025658552116</v>
      </c>
      <c r="O36" s="18">
        <f t="shared" si="8"/>
        <v>44.372155351194273</v>
      </c>
      <c r="P36" s="18">
        <f>P13/P$7*100</f>
        <v>44.777114961543909</v>
      </c>
      <c r="Q36" s="18"/>
      <c r="S36" s="18">
        <f t="shared" si="9"/>
        <v>27.375641867568262</v>
      </c>
      <c r="T36" s="18">
        <f t="shared" si="9"/>
        <v>22.61247711041484</v>
      </c>
      <c r="U36" s="18">
        <f t="shared" si="9"/>
        <v>24.146432496139745</v>
      </c>
      <c r="V36" s="18">
        <f t="shared" si="9"/>
        <v>41.702842690659573</v>
      </c>
      <c r="W36" s="18">
        <f t="shared" si="14"/>
        <v>48.324957251806481</v>
      </c>
      <c r="X36" s="18"/>
      <c r="Z36" s="18">
        <f t="shared" si="10"/>
        <v>22.89622799911616</v>
      </c>
      <c r="AA36" s="18">
        <f t="shared" si="10"/>
        <v>36.274377470609423</v>
      </c>
      <c r="AB36" s="18">
        <f t="shared" si="10"/>
        <v>25.831765638938837</v>
      </c>
      <c r="AC36" s="18">
        <f t="shared" si="10"/>
        <v>35.173215308313701</v>
      </c>
      <c r="AD36" s="18">
        <f t="shared" si="15"/>
        <v>40.114226346756304</v>
      </c>
      <c r="AE36" s="18"/>
      <c r="AG36" s="18">
        <f t="shared" si="11"/>
        <v>24.635611005937186</v>
      </c>
      <c r="AH36" s="18">
        <f t="shared" si="11"/>
        <v>35.022540720824075</v>
      </c>
      <c r="AI36" s="18">
        <f t="shared" si="11"/>
        <v>27.089474325414535</v>
      </c>
      <c r="AJ36" s="18">
        <f t="shared" si="11"/>
        <v>32.909051042826214</v>
      </c>
      <c r="AK36" s="18">
        <f t="shared" si="16"/>
        <v>42.283219227259636</v>
      </c>
      <c r="AL36" s="18"/>
      <c r="AN36" s="18">
        <f t="shared" si="12"/>
        <v>26.205656508190366</v>
      </c>
      <c r="AO36" s="18">
        <f t="shared" si="12"/>
        <v>30.789823144275708</v>
      </c>
      <c r="AP36" s="18">
        <f t="shared" si="12"/>
        <v>30.290421127993771</v>
      </c>
      <c r="AQ36" s="18">
        <f t="shared" si="12"/>
        <v>35.1171281269974</v>
      </c>
      <c r="AR36" s="18">
        <f t="shared" si="12"/>
        <v>39.407323181590456</v>
      </c>
      <c r="AS36" s="18"/>
      <c r="AU36" s="18">
        <f t="shared" si="13"/>
        <v>23.77521385195006</v>
      </c>
      <c r="AV36" s="18">
        <f t="shared" si="13"/>
        <v>31.87825397054873</v>
      </c>
      <c r="AW36" s="18">
        <f t="shared" si="13"/>
        <v>21.581264461960302</v>
      </c>
      <c r="AX36" s="18">
        <f t="shared" si="13"/>
        <v>32.595955465798596</v>
      </c>
      <c r="AY36" s="18">
        <f t="shared" si="13"/>
        <v>39.078262417347872</v>
      </c>
      <c r="AZ36" s="18"/>
    </row>
    <row r="37" spans="2:52" s="23" customFormat="1" ht="12.75" customHeight="1" x14ac:dyDescent="0.2">
      <c r="B37" s="129" t="s">
        <v>82</v>
      </c>
      <c r="C37" s="7" t="s">
        <v>14</v>
      </c>
      <c r="D37" s="17">
        <f t="shared" si="7"/>
        <v>50.478350377843341</v>
      </c>
      <c r="E37" s="18">
        <f t="shared" si="7"/>
        <v>33.830489203600571</v>
      </c>
      <c r="F37" s="18">
        <f t="shared" si="7"/>
        <v>48.857193241610155</v>
      </c>
      <c r="G37" s="18">
        <f t="shared" si="7"/>
        <v>46.314532896902776</v>
      </c>
      <c r="H37" s="18">
        <f t="shared" si="7"/>
        <v>58.955900981060871</v>
      </c>
      <c r="I37" s="18">
        <f t="shared" si="7"/>
        <v>62.924724231701049</v>
      </c>
      <c r="J37" s="18">
        <f>J14/J$7*100</f>
        <v>57.297297370970043</v>
      </c>
      <c r="L37" s="18">
        <f t="shared" si="8"/>
        <v>43.137013083198184</v>
      </c>
      <c r="M37" s="18">
        <f t="shared" si="8"/>
        <v>44.86125229641668</v>
      </c>
      <c r="N37" s="18">
        <f t="shared" si="8"/>
        <v>45.188125151859502</v>
      </c>
      <c r="O37" s="18">
        <f t="shared" si="8"/>
        <v>71.354218034064175</v>
      </c>
      <c r="P37" s="18">
        <f>P14/P$7*100</f>
        <v>64.464159237717894</v>
      </c>
      <c r="Q37" s="18">
        <f>Q14/Q$7*100</f>
        <v>57.322943411428675</v>
      </c>
      <c r="S37" s="18">
        <f t="shared" si="9"/>
        <v>48.002121009508805</v>
      </c>
      <c r="T37" s="18">
        <f t="shared" si="9"/>
        <v>41.742128090280652</v>
      </c>
      <c r="U37" s="18">
        <f t="shared" si="9"/>
        <v>44.624894812422774</v>
      </c>
      <c r="V37" s="18">
        <f t="shared" si="9"/>
        <v>63.156985912044192</v>
      </c>
      <c r="W37" s="18">
        <f t="shared" si="14"/>
        <v>65.592069482279854</v>
      </c>
      <c r="X37" s="18">
        <f>X14/X$7*100</f>
        <v>51.782052295231964</v>
      </c>
      <c r="Z37" s="18">
        <f t="shared" si="10"/>
        <v>43.605684623259947</v>
      </c>
      <c r="AA37" s="18">
        <f t="shared" si="10"/>
        <v>50.254392494910135</v>
      </c>
      <c r="AB37" s="18">
        <f t="shared" si="10"/>
        <v>44.132282799608632</v>
      </c>
      <c r="AC37" s="18">
        <f t="shared" si="10"/>
        <v>63.988661697577761</v>
      </c>
      <c r="AD37" s="18">
        <f t="shared" si="15"/>
        <v>58.182650728429422</v>
      </c>
      <c r="AE37" s="18">
        <f>AE14/AE$7*100</f>
        <v>50.093829379188691</v>
      </c>
      <c r="AG37" s="18">
        <f t="shared" si="11"/>
        <v>42.639399972825537</v>
      </c>
      <c r="AH37" s="18">
        <f t="shared" si="11"/>
        <v>48.239553653935253</v>
      </c>
      <c r="AI37" s="18">
        <f t="shared" si="11"/>
        <v>51.539055122686186</v>
      </c>
      <c r="AJ37" s="18">
        <f t="shared" si="11"/>
        <v>63.619717489124383</v>
      </c>
      <c r="AK37" s="18">
        <f t="shared" si="16"/>
        <v>59.761065726476303</v>
      </c>
      <c r="AL37" s="18">
        <f>AL14/AL$7*100</f>
        <v>54.722579096260105</v>
      </c>
      <c r="AN37" s="18">
        <f t="shared" si="12"/>
        <v>43.982496563143471</v>
      </c>
      <c r="AO37" s="18">
        <f t="shared" si="12"/>
        <v>49.387148633624804</v>
      </c>
      <c r="AP37" s="18">
        <f t="shared" si="12"/>
        <v>53.729243380676984</v>
      </c>
      <c r="AQ37" s="18">
        <f t="shared" si="12"/>
        <v>62.58463858051244</v>
      </c>
      <c r="AR37" s="18">
        <f t="shared" si="12"/>
        <v>56.869158382964777</v>
      </c>
      <c r="AS37" s="18">
        <f>AS14/AS$7*100</f>
        <v>52.415790286537479</v>
      </c>
      <c r="AU37" s="18">
        <f t="shared" si="13"/>
        <v>42.040265907706562</v>
      </c>
      <c r="AV37" s="18">
        <f t="shared" si="13"/>
        <v>47.724240559414724</v>
      </c>
      <c r="AW37" s="18">
        <f t="shared" si="13"/>
        <v>48.618999504348508</v>
      </c>
      <c r="AX37" s="18">
        <f t="shared" si="13"/>
        <v>56.838453182672154</v>
      </c>
      <c r="AY37" s="18">
        <f t="shared" si="13"/>
        <v>46.333337467299849</v>
      </c>
      <c r="AZ37" s="18">
        <f>AZ14/AZ$7*100</f>
        <v>43.206127089533183</v>
      </c>
    </row>
    <row r="38" spans="2:52" s="23" customFormat="1" ht="12.75" customHeight="1" x14ac:dyDescent="0.2">
      <c r="B38" s="130"/>
      <c r="C38" s="7" t="s">
        <v>15</v>
      </c>
      <c r="D38" s="17">
        <f t="shared" si="7"/>
        <v>20.348458351935083</v>
      </c>
      <c r="E38" s="18">
        <f t="shared" si="7"/>
        <v>26.091920098618381</v>
      </c>
      <c r="F38" s="18">
        <f t="shared" si="7"/>
        <v>17.331339508128877</v>
      </c>
      <c r="G38" s="18">
        <f t="shared" si="7"/>
        <v>23.497316833011002</v>
      </c>
      <c r="H38" s="18">
        <f t="shared" si="7"/>
        <v>18.150087063022458</v>
      </c>
      <c r="I38" s="18">
        <f t="shared" si="7"/>
        <v>12.065021685690752</v>
      </c>
      <c r="J38" s="18">
        <f>J15/J$7*100</f>
        <v>32.736738231832859</v>
      </c>
      <c r="L38" s="18">
        <f t="shared" si="8"/>
        <v>25.462173027926298</v>
      </c>
      <c r="M38" s="18">
        <f t="shared" si="8"/>
        <v>19.121104214777471</v>
      </c>
      <c r="N38" s="18">
        <f t="shared" si="8"/>
        <v>22.071128089262952</v>
      </c>
      <c r="O38" s="18">
        <f t="shared" si="8"/>
        <v>13.502545621143383</v>
      </c>
      <c r="P38" s="18"/>
      <c r="Q38" s="18"/>
      <c r="S38" s="18">
        <f t="shared" si="9"/>
        <v>21.725426920029882</v>
      </c>
      <c r="T38" s="18">
        <f t="shared" si="9"/>
        <v>18.018118130544678</v>
      </c>
      <c r="U38" s="18">
        <f t="shared" si="9"/>
        <v>22.550234889384527</v>
      </c>
      <c r="V38" s="18">
        <f t="shared" si="9"/>
        <v>19.493310374748916</v>
      </c>
      <c r="W38" s="18">
        <f t="shared" si="14"/>
        <v>16.970518577572776</v>
      </c>
      <c r="X38" s="18"/>
      <c r="Z38" s="18">
        <f t="shared" si="10"/>
        <v>21.737876105439987</v>
      </c>
      <c r="AA38" s="18">
        <f t="shared" si="10"/>
        <v>18.853494867031667</v>
      </c>
      <c r="AB38" s="18">
        <f t="shared" si="10"/>
        <v>23.064602560934645</v>
      </c>
      <c r="AC38" s="18">
        <f t="shared" si="10"/>
        <v>18.20135900323476</v>
      </c>
      <c r="AD38" s="18">
        <f t="shared" si="15"/>
        <v>14.273182499734515</v>
      </c>
      <c r="AE38" s="18"/>
      <c r="AG38" s="18">
        <f t="shared" si="11"/>
        <v>22.292949854217891</v>
      </c>
      <c r="AH38" s="18">
        <f t="shared" si="11"/>
        <v>18.042765949003531</v>
      </c>
      <c r="AI38" s="18">
        <f t="shared" si="11"/>
        <v>22.815389424967865</v>
      </c>
      <c r="AJ38" s="18">
        <f t="shared" si="11"/>
        <v>18.619311526653203</v>
      </c>
      <c r="AK38" s="18">
        <f t="shared" si="16"/>
        <v>13.179812505181943</v>
      </c>
      <c r="AL38" s="18"/>
      <c r="AN38" s="18">
        <f t="shared" si="12"/>
        <v>21.378513628923873</v>
      </c>
      <c r="AO38" s="18">
        <f t="shared" si="12"/>
        <v>18.585394243411848</v>
      </c>
      <c r="AP38" s="18">
        <f t="shared" si="12"/>
        <v>17.926816046036791</v>
      </c>
      <c r="AQ38" s="18">
        <f t="shared" si="12"/>
        <v>20.447257945788738</v>
      </c>
      <c r="AR38" s="18">
        <f t="shared" si="12"/>
        <v>17.902659458313586</v>
      </c>
      <c r="AS38" s="18"/>
      <c r="AU38" s="18">
        <f t="shared" si="13"/>
        <v>24.764602637440131</v>
      </c>
      <c r="AV38" s="18">
        <f t="shared" si="13"/>
        <v>15.452657504050832</v>
      </c>
      <c r="AW38" s="18">
        <f t="shared" si="13"/>
        <v>20.820254501828053</v>
      </c>
      <c r="AX38" s="18">
        <f t="shared" si="13"/>
        <v>18.771161041467554</v>
      </c>
      <c r="AY38" s="18">
        <f t="shared" si="13"/>
        <v>21.634990202971167</v>
      </c>
      <c r="AZ38" s="18">
        <f>AZ15/AZ$7*100</f>
        <v>43.926969861299334</v>
      </c>
    </row>
    <row r="39" spans="2:52" s="23" customFormat="1" ht="12.75" customHeight="1" x14ac:dyDescent="0.2">
      <c r="B39" s="130"/>
      <c r="C39" s="7" t="s">
        <v>16</v>
      </c>
      <c r="D39" s="17">
        <f t="shared" si="7"/>
        <v>29.173191270221508</v>
      </c>
      <c r="E39" s="18">
        <f t="shared" si="7"/>
        <v>40.077590697781048</v>
      </c>
      <c r="F39" s="18">
        <f t="shared" si="7"/>
        <v>33.811467250260954</v>
      </c>
      <c r="G39" s="18">
        <f t="shared" si="7"/>
        <v>30.18815027008624</v>
      </c>
      <c r="H39" s="18">
        <f t="shared" si="7"/>
        <v>22.894011955916682</v>
      </c>
      <c r="I39" s="18">
        <f t="shared" si="7"/>
        <v>25.01025408260822</v>
      </c>
      <c r="J39" s="18"/>
      <c r="L39" s="18">
        <f t="shared" si="8"/>
        <v>31.400813888875518</v>
      </c>
      <c r="M39" s="18">
        <f t="shared" si="8"/>
        <v>36.017643488805852</v>
      </c>
      <c r="N39" s="18">
        <f t="shared" si="8"/>
        <v>32.740746758877535</v>
      </c>
      <c r="O39" s="18">
        <f t="shared" si="8"/>
        <v>15.14323634479244</v>
      </c>
      <c r="P39" s="18">
        <f>P16/P$7*100</f>
        <v>26.389880362646107</v>
      </c>
      <c r="Q39" s="18"/>
      <c r="S39" s="18">
        <f t="shared" si="9"/>
        <v>30.272452070461309</v>
      </c>
      <c r="T39" s="18">
        <f t="shared" si="9"/>
        <v>40.239753779174606</v>
      </c>
      <c r="U39" s="18">
        <f t="shared" si="9"/>
        <v>32.824870298192685</v>
      </c>
      <c r="V39" s="18">
        <f t="shared" si="9"/>
        <v>17.349703713206917</v>
      </c>
      <c r="W39" s="18">
        <f t="shared" si="14"/>
        <v>17.437411940147342</v>
      </c>
      <c r="X39" s="18"/>
      <c r="Z39" s="18">
        <f t="shared" si="10"/>
        <v>34.656439271300073</v>
      </c>
      <c r="AA39" s="18">
        <f t="shared" si="10"/>
        <v>30.89211263805818</v>
      </c>
      <c r="AB39" s="18">
        <f t="shared" si="10"/>
        <v>32.803114639456723</v>
      </c>
      <c r="AC39" s="18">
        <f t="shared" si="10"/>
        <v>17.809979299187468</v>
      </c>
      <c r="AD39" s="18">
        <f t="shared" si="15"/>
        <v>27.544166771836011</v>
      </c>
      <c r="AE39" s="18"/>
      <c r="AG39" s="18">
        <f t="shared" si="11"/>
        <v>35.067650172956547</v>
      </c>
      <c r="AH39" s="18">
        <f t="shared" si="11"/>
        <v>33.717680397061187</v>
      </c>
      <c r="AI39" s="18">
        <f t="shared" si="11"/>
        <v>25.645555452345924</v>
      </c>
      <c r="AJ39" s="18">
        <f t="shared" si="11"/>
        <v>17.760970984222421</v>
      </c>
      <c r="AK39" s="18">
        <f t="shared" si="16"/>
        <v>27.059121768341704</v>
      </c>
      <c r="AL39" s="18"/>
      <c r="AN39" s="18">
        <f t="shared" si="12"/>
        <v>34.63898980793261</v>
      </c>
      <c r="AO39" s="18">
        <f t="shared" si="12"/>
        <v>32.02745712296327</v>
      </c>
      <c r="AP39" s="18">
        <f t="shared" si="12"/>
        <v>28.343940573286218</v>
      </c>
      <c r="AQ39" s="18">
        <f t="shared" si="12"/>
        <v>16.968103473698815</v>
      </c>
      <c r="AR39" s="18">
        <f t="shared" si="12"/>
        <v>25.228182158721584</v>
      </c>
      <c r="AS39" s="18"/>
      <c r="AU39" s="18">
        <f t="shared" si="13"/>
        <v>33.195131454853325</v>
      </c>
      <c r="AV39" s="18">
        <f t="shared" si="13"/>
        <v>36.823101936534449</v>
      </c>
      <c r="AW39" s="18">
        <f t="shared" si="13"/>
        <v>30.560745993823428</v>
      </c>
      <c r="AX39" s="18">
        <f t="shared" si="13"/>
        <v>24.390385775860263</v>
      </c>
      <c r="AY39" s="18">
        <f t="shared" si="13"/>
        <v>32.031672329728963</v>
      </c>
      <c r="AZ39" s="18"/>
    </row>
    <row r="40" spans="2:52" s="23" customFormat="1" ht="12.75" customHeight="1" x14ac:dyDescent="0.2">
      <c r="B40" s="123" t="s">
        <v>116</v>
      </c>
      <c r="C40" s="7" t="s">
        <v>115</v>
      </c>
      <c r="D40" s="17">
        <f t="shared" si="7"/>
        <v>93.391871702705657</v>
      </c>
      <c r="E40" s="18">
        <f t="shared" si="7"/>
        <v>92.084373560432113</v>
      </c>
      <c r="F40" s="18">
        <f t="shared" si="7"/>
        <v>95.462446999120431</v>
      </c>
      <c r="G40" s="18">
        <f t="shared" si="7"/>
        <v>97.712936637337179</v>
      </c>
      <c r="H40" s="18">
        <f t="shared" si="7"/>
        <v>88.875267854247681</v>
      </c>
      <c r="I40" s="18">
        <f t="shared" si="7"/>
        <v>93.098165934707538</v>
      </c>
      <c r="J40" s="18">
        <f>J17/J$7*100</f>
        <v>99.999999999999972</v>
      </c>
      <c r="L40" s="18">
        <f t="shared" si="8"/>
        <v>93.21904223703244</v>
      </c>
      <c r="M40" s="18">
        <f t="shared" si="8"/>
        <v>93.90916169872618</v>
      </c>
      <c r="N40" s="18">
        <f t="shared" si="8"/>
        <v>99.311543526034512</v>
      </c>
      <c r="O40" s="18">
        <f t="shared" si="8"/>
        <v>86.675344747211042</v>
      </c>
      <c r="P40" s="18">
        <f>P17/P$7*100</f>
        <v>92.925865562126447</v>
      </c>
      <c r="Q40" s="18">
        <f>Q17/Q$7*100</f>
        <v>100</v>
      </c>
      <c r="S40" s="18">
        <f t="shared" si="9"/>
        <v>94.337070577830389</v>
      </c>
      <c r="T40" s="18">
        <f t="shared" si="9"/>
        <v>95.88414527655803</v>
      </c>
      <c r="U40" s="18">
        <f t="shared" si="9"/>
        <v>95.87253263875661</v>
      </c>
      <c r="V40" s="18">
        <f t="shared" si="9"/>
        <v>87.341266838634539</v>
      </c>
      <c r="W40" s="18">
        <f t="shared" si="14"/>
        <v>92.647342953445019</v>
      </c>
      <c r="X40" s="18">
        <f>X17/X$7*100</f>
        <v>100.00000000000003</v>
      </c>
      <c r="Z40" s="18">
        <f t="shared" si="10"/>
        <v>94.017823307849596</v>
      </c>
      <c r="AA40" s="18">
        <f t="shared" si="10"/>
        <v>97.482696088073851</v>
      </c>
      <c r="AB40" s="18">
        <f t="shared" si="10"/>
        <v>98.227704525537376</v>
      </c>
      <c r="AC40" s="18">
        <f t="shared" si="10"/>
        <v>85.742834145452349</v>
      </c>
      <c r="AD40" s="18">
        <f t="shared" si="15"/>
        <v>86.536429738408572</v>
      </c>
      <c r="AE40" s="18">
        <f>AE17/AE$7*100</f>
        <v>96.270058050671935</v>
      </c>
      <c r="AG40" s="18">
        <f t="shared" si="11"/>
        <v>94.597558943704911</v>
      </c>
      <c r="AH40" s="18">
        <f t="shared" si="11"/>
        <v>97.540055653984908</v>
      </c>
      <c r="AI40" s="18">
        <f t="shared" si="11"/>
        <v>94.81776226687758</v>
      </c>
      <c r="AJ40" s="18">
        <f t="shared" si="11"/>
        <v>85.129602519497467</v>
      </c>
      <c r="AK40" s="18">
        <f t="shared" si="16"/>
        <v>92.710875395321196</v>
      </c>
      <c r="AL40" s="18">
        <f>AL17/AL$7*100</f>
        <v>96.616006608292679</v>
      </c>
      <c r="AN40" s="18">
        <f t="shared" si="12"/>
        <v>95.322384277417783</v>
      </c>
      <c r="AO40" s="18">
        <f t="shared" si="12"/>
        <v>96.159931531031575</v>
      </c>
      <c r="AP40" s="18">
        <f t="shared" si="12"/>
        <v>89.995182832051597</v>
      </c>
      <c r="AQ40" s="18">
        <f t="shared" si="12"/>
        <v>86.778573350519778</v>
      </c>
      <c r="AR40" s="18">
        <f t="shared" si="12"/>
        <v>92.524319756720217</v>
      </c>
      <c r="AS40" s="18">
        <f>AS17/AS$7*100</f>
        <v>96.648915386965484</v>
      </c>
      <c r="AU40" s="18">
        <f t="shared" si="13"/>
        <v>96.353990995114756</v>
      </c>
      <c r="AV40" s="18">
        <f t="shared" si="13"/>
        <v>98.362729883442412</v>
      </c>
      <c r="AW40" s="18">
        <f t="shared" si="13"/>
        <v>93.610905011421082</v>
      </c>
      <c r="AX40" s="18">
        <f t="shared" si="13"/>
        <v>90.277058100929338</v>
      </c>
      <c r="AY40" s="18">
        <f t="shared" si="13"/>
        <v>91.996138934133228</v>
      </c>
      <c r="AZ40" s="18">
        <f>AZ17/AZ$7*100</f>
        <v>97.357971399611955</v>
      </c>
    </row>
    <row r="41" spans="2:52" s="23" customFormat="1" ht="12.75" customHeight="1" x14ac:dyDescent="0.2">
      <c r="B41" s="129" t="s">
        <v>84</v>
      </c>
      <c r="C41" s="7" t="s">
        <v>17</v>
      </c>
      <c r="D41" s="17">
        <f t="shared" si="7"/>
        <v>13.527917175279175</v>
      </c>
      <c r="E41" s="18">
        <f t="shared" si="7"/>
        <v>15.198934473756248</v>
      </c>
      <c r="F41" s="18">
        <f t="shared" si="7"/>
        <v>12.409642209193491</v>
      </c>
      <c r="G41" s="18">
        <f t="shared" si="7"/>
        <v>14.804667701558467</v>
      </c>
      <c r="H41" s="18">
        <f t="shared" si="7"/>
        <v>13.21479285217201</v>
      </c>
      <c r="I41" s="18">
        <f t="shared" si="7"/>
        <v>10.419004766808852</v>
      </c>
      <c r="J41" s="18">
        <f>J18/J$7*100</f>
        <v>14.52260890443744</v>
      </c>
      <c r="L41" s="18">
        <f t="shared" si="8"/>
        <v>13.824919231017111</v>
      </c>
      <c r="M41" s="18">
        <f t="shared" si="8"/>
        <v>14.837655428850121</v>
      </c>
      <c r="N41" s="18">
        <f t="shared" si="8"/>
        <v>11.053201889573423</v>
      </c>
      <c r="O41" s="18">
        <f t="shared" si="8"/>
        <v>14.463377316359971</v>
      </c>
      <c r="P41" s="18"/>
      <c r="Q41" s="18">
        <f>Q18/Q$7*100</f>
        <v>17.059715895271513</v>
      </c>
      <c r="S41" s="18">
        <f t="shared" si="9"/>
        <v>14.399894456919252</v>
      </c>
      <c r="T41" s="18">
        <f t="shared" si="9"/>
        <v>14.825310122625021</v>
      </c>
      <c r="U41" s="18">
        <f t="shared" si="9"/>
        <v>12.979269919369823</v>
      </c>
      <c r="V41" s="18">
        <f t="shared" si="9"/>
        <v>12.23186551800732</v>
      </c>
      <c r="W41" s="18">
        <f t="shared" si="14"/>
        <v>8.4461055674487486</v>
      </c>
      <c r="X41" s="18">
        <f>X18/X$7*100</f>
        <v>19.27463032013987</v>
      </c>
      <c r="Z41" s="18">
        <f t="shared" si="10"/>
        <v>13.232723683222588</v>
      </c>
      <c r="AA41" s="18">
        <f t="shared" si="10"/>
        <v>15.776648581359437</v>
      </c>
      <c r="AB41" s="18">
        <f t="shared" si="10"/>
        <v>13.061130572260634</v>
      </c>
      <c r="AC41" s="18">
        <f t="shared" si="10"/>
        <v>12.312050751328599</v>
      </c>
      <c r="AD41" s="18">
        <f t="shared" si="15"/>
        <v>10.275954383244054</v>
      </c>
      <c r="AE41" s="18"/>
      <c r="AG41" s="18">
        <f t="shared" si="11"/>
        <v>12.774672072341501</v>
      </c>
      <c r="AH41" s="18">
        <f t="shared" si="11"/>
        <v>15.729893580586696</v>
      </c>
      <c r="AI41" s="18">
        <f t="shared" si="11"/>
        <v>15.512691484368728</v>
      </c>
      <c r="AJ41" s="18">
        <f t="shared" si="11"/>
        <v>11.295918381254376</v>
      </c>
      <c r="AK41" s="18">
        <f t="shared" si="16"/>
        <v>12.168361408119942</v>
      </c>
      <c r="AL41" s="18"/>
      <c r="AN41" s="18">
        <f t="shared" si="12"/>
        <v>13.45558143646311</v>
      </c>
      <c r="AO41" s="18">
        <f t="shared" si="12"/>
        <v>12.320965651905349</v>
      </c>
      <c r="AP41" s="18">
        <f t="shared" si="12"/>
        <v>20.194031716046723</v>
      </c>
      <c r="AQ41" s="18">
        <f t="shared" si="12"/>
        <v>12.285932753291956</v>
      </c>
      <c r="AR41" s="18">
        <f t="shared" si="12"/>
        <v>12.775230800318074</v>
      </c>
      <c r="AS41" s="18"/>
      <c r="AU41" s="18">
        <f t="shared" si="13"/>
        <v>16.634040522996347</v>
      </c>
      <c r="AV41" s="18">
        <f t="shared" si="13"/>
        <v>16.32935566761649</v>
      </c>
      <c r="AW41" s="18">
        <f t="shared" si="13"/>
        <v>13.032526229781999</v>
      </c>
      <c r="AX41" s="18">
        <f t="shared" si="13"/>
        <v>12.516676496757217</v>
      </c>
      <c r="AY41" s="18">
        <f t="shared" si="13"/>
        <v>10.254328641811481</v>
      </c>
      <c r="AZ41" s="18">
        <f>AZ18/AZ$7*100</f>
        <v>13.902035411767955</v>
      </c>
    </row>
    <row r="42" spans="2:52" s="23" customFormat="1" ht="12.75" customHeight="1" x14ac:dyDescent="0.2">
      <c r="B42" s="130"/>
      <c r="C42" s="7" t="s">
        <v>18</v>
      </c>
      <c r="D42" s="17">
        <f t="shared" si="7"/>
        <v>31.212622632126223</v>
      </c>
      <c r="E42" s="18">
        <f t="shared" si="7"/>
        <v>28.240744921453238</v>
      </c>
      <c r="F42" s="18">
        <f t="shared" si="7"/>
        <v>24.575740895561946</v>
      </c>
      <c r="G42" s="18">
        <f t="shared" si="7"/>
        <v>31.20928020458852</v>
      </c>
      <c r="H42" s="18">
        <f t="shared" si="7"/>
        <v>35.468379728939027</v>
      </c>
      <c r="I42" s="18">
        <f t="shared" si="7"/>
        <v>40.716838273793812</v>
      </c>
      <c r="J42" s="18">
        <f>J19/J$7*100</f>
        <v>32.082596373148789</v>
      </c>
      <c r="L42" s="18">
        <f t="shared" si="8"/>
        <v>28.357723442033571</v>
      </c>
      <c r="M42" s="18">
        <f t="shared" si="8"/>
        <v>28.623542653786792</v>
      </c>
      <c r="N42" s="18">
        <f t="shared" si="8"/>
        <v>30.837756591492738</v>
      </c>
      <c r="O42" s="18">
        <f t="shared" si="8"/>
        <v>37.871936355175883</v>
      </c>
      <c r="P42" s="18">
        <f>P19/P$7*100</f>
        <v>39.892187985339319</v>
      </c>
      <c r="Q42" s="18">
        <f>Q19/Q$7*100</f>
        <v>31.473152203997834</v>
      </c>
      <c r="S42" s="18">
        <f t="shared" si="9"/>
        <v>24.617354430312364</v>
      </c>
      <c r="T42" s="18">
        <f t="shared" si="9"/>
        <v>29.35392709271148</v>
      </c>
      <c r="U42" s="18">
        <f t="shared" si="9"/>
        <v>39.398198032318753</v>
      </c>
      <c r="V42" s="18">
        <f t="shared" si="9"/>
        <v>33.012521933569019</v>
      </c>
      <c r="W42" s="18">
        <f t="shared" si="14"/>
        <v>39.312657801419149</v>
      </c>
      <c r="X42" s="18">
        <f>X19/X$7*100</f>
        <v>33.251212692764867</v>
      </c>
      <c r="Z42" s="18">
        <f t="shared" si="10"/>
        <v>28.293471214683962</v>
      </c>
      <c r="AA42" s="18">
        <f t="shared" si="10"/>
        <v>31.107495245716315</v>
      </c>
      <c r="AB42" s="18">
        <f t="shared" si="10"/>
        <v>26.780290164425953</v>
      </c>
      <c r="AC42" s="18">
        <f t="shared" si="10"/>
        <v>35.947698963047067</v>
      </c>
      <c r="AD42" s="18">
        <f t="shared" si="15"/>
        <v>39.504160652968345</v>
      </c>
      <c r="AE42" s="18">
        <f>AE19/AE$7*100</f>
        <v>37.783637057565443</v>
      </c>
      <c r="AG42" s="18">
        <f t="shared" si="11"/>
        <v>28.00512632693712</v>
      </c>
      <c r="AH42" s="18">
        <f t="shared" si="11"/>
        <v>30.658355208313736</v>
      </c>
      <c r="AI42" s="18">
        <f t="shared" si="11"/>
        <v>28.598489148083861</v>
      </c>
      <c r="AJ42" s="18">
        <f t="shared" si="11"/>
        <v>36.512276993833439</v>
      </c>
      <c r="AK42" s="18">
        <f t="shared" si="16"/>
        <v>39.652912201522639</v>
      </c>
      <c r="AL42" s="18">
        <f>AL19/AL$7*100</f>
        <v>34.279240764189964</v>
      </c>
      <c r="AN42" s="18">
        <f t="shared" si="12"/>
        <v>28.54635872438492</v>
      </c>
      <c r="AO42" s="18">
        <f t="shared" si="12"/>
        <v>27.595789921093644</v>
      </c>
      <c r="AP42" s="18">
        <f t="shared" si="12"/>
        <v>35.696557619865956</v>
      </c>
      <c r="AQ42" s="18">
        <f t="shared" si="12"/>
        <v>37.323566587803683</v>
      </c>
      <c r="AR42" s="18">
        <f t="shared" si="12"/>
        <v>36.686747789929171</v>
      </c>
      <c r="AS42" s="18">
        <f>AS19/AS$7*100</f>
        <v>34.918364329028947</v>
      </c>
      <c r="AU42" s="18">
        <f t="shared" si="13"/>
        <v>20.478980408566024</v>
      </c>
      <c r="AV42" s="18">
        <f t="shared" si="13"/>
        <v>30.436160948843799</v>
      </c>
      <c r="AW42" s="18">
        <f t="shared" si="13"/>
        <v>32.306836178376493</v>
      </c>
      <c r="AX42" s="18">
        <f t="shared" si="13"/>
        <v>33.516225760468991</v>
      </c>
      <c r="AY42" s="18">
        <f t="shared" si="13"/>
        <v>34.18608557267325</v>
      </c>
      <c r="AZ42" s="18">
        <f>AZ19/AZ$7*100</f>
        <v>29.410981591536313</v>
      </c>
    </row>
    <row r="43" spans="2:52" s="23" customFormat="1" ht="12.75" customHeight="1" x14ac:dyDescent="0.2">
      <c r="B43" s="131"/>
      <c r="C43" s="7" t="s">
        <v>19</v>
      </c>
      <c r="D43" s="17">
        <f t="shared" si="7"/>
        <v>55.259460192594581</v>
      </c>
      <c r="E43" s="18">
        <f t="shared" si="7"/>
        <v>56.560320604790526</v>
      </c>
      <c r="F43" s="18">
        <f t="shared" si="7"/>
        <v>63.014616895244579</v>
      </c>
      <c r="G43" s="18">
        <f t="shared" si="7"/>
        <v>53.986052093853033</v>
      </c>
      <c r="H43" s="18">
        <f t="shared" si="7"/>
        <v>51.316827418889055</v>
      </c>
      <c r="I43" s="18">
        <f t="shared" si="7"/>
        <v>48.864156959397356</v>
      </c>
      <c r="J43" s="18">
        <f>J20/J$7*100</f>
        <v>53.394794722413749</v>
      </c>
      <c r="L43" s="18">
        <f t="shared" si="8"/>
        <v>57.817357326949328</v>
      </c>
      <c r="M43" s="18">
        <f t="shared" si="8"/>
        <v>56.538801917363138</v>
      </c>
      <c r="N43" s="18">
        <f t="shared" si="8"/>
        <v>58.109041518933815</v>
      </c>
      <c r="O43" s="18">
        <f t="shared" si="8"/>
        <v>47.664686328464157</v>
      </c>
      <c r="P43" s="18">
        <f>P20/P$7*100</f>
        <v>52.703657568361308</v>
      </c>
      <c r="Q43" s="18"/>
      <c r="S43" s="18">
        <f t="shared" si="9"/>
        <v>60.982751112768362</v>
      </c>
      <c r="T43" s="18">
        <f t="shared" si="9"/>
        <v>55.820762784663501</v>
      </c>
      <c r="U43" s="18">
        <f t="shared" si="9"/>
        <v>47.622532048311427</v>
      </c>
      <c r="V43" s="18">
        <f t="shared" si="9"/>
        <v>54.755612548423684</v>
      </c>
      <c r="W43" s="18">
        <f t="shared" si="14"/>
        <v>52.241236631132104</v>
      </c>
      <c r="X43" s="18"/>
      <c r="Z43" s="18">
        <f t="shared" si="10"/>
        <v>58.473805102093493</v>
      </c>
      <c r="AA43" s="18">
        <f t="shared" si="10"/>
        <v>53.115856172924246</v>
      </c>
      <c r="AB43" s="18">
        <f t="shared" si="10"/>
        <v>60.158579263313406</v>
      </c>
      <c r="AC43" s="18">
        <f t="shared" si="10"/>
        <v>51.74025028562432</v>
      </c>
      <c r="AD43" s="18">
        <f t="shared" si="15"/>
        <v>50.219884963787578</v>
      </c>
      <c r="AE43" s="18"/>
      <c r="AG43" s="18">
        <f t="shared" si="11"/>
        <v>59.220201600721424</v>
      </c>
      <c r="AH43" s="18">
        <f t="shared" si="11"/>
        <v>53.611751211099524</v>
      </c>
      <c r="AI43" s="18">
        <f t="shared" si="11"/>
        <v>55.888819367547384</v>
      </c>
      <c r="AJ43" s="18">
        <f t="shared" si="11"/>
        <v>52.191804624912209</v>
      </c>
      <c r="AK43" s="18">
        <f t="shared" si="16"/>
        <v>48.178726390357397</v>
      </c>
      <c r="AL43" s="18"/>
      <c r="AN43" s="18">
        <f t="shared" si="12"/>
        <v>57.998059839151992</v>
      </c>
      <c r="AO43" s="18">
        <f t="shared" si="12"/>
        <v>60.083244427000984</v>
      </c>
      <c r="AP43" s="18">
        <f t="shared" si="12"/>
        <v>44.109410664087306</v>
      </c>
      <c r="AQ43" s="18">
        <f t="shared" si="12"/>
        <v>50.390500658904358</v>
      </c>
      <c r="AR43" s="18">
        <f t="shared" si="12"/>
        <v>50.538021409752709</v>
      </c>
      <c r="AS43" s="18"/>
      <c r="AU43" s="18">
        <f t="shared" si="13"/>
        <v>62.88697906843764</v>
      </c>
      <c r="AV43" s="18">
        <f t="shared" si="13"/>
        <v>53.234483383539732</v>
      </c>
      <c r="AW43" s="18">
        <f t="shared" si="13"/>
        <v>54.660637591841486</v>
      </c>
      <c r="AX43" s="18">
        <f t="shared" si="13"/>
        <v>53.967097742773795</v>
      </c>
      <c r="AY43" s="18">
        <f t="shared" si="13"/>
        <v>55.559585785515239</v>
      </c>
      <c r="AZ43" s="18"/>
    </row>
    <row r="44" spans="2:52" s="23" customFormat="1" ht="12.75" customHeight="1" x14ac:dyDescent="0.2">
      <c r="B44" s="129" t="s">
        <v>83</v>
      </c>
      <c r="C44" s="7" t="s">
        <v>20</v>
      </c>
      <c r="D44" s="17">
        <f t="shared" si="7"/>
        <v>10.906460509064603</v>
      </c>
      <c r="E44" s="18">
        <f t="shared" si="7"/>
        <v>9.9460341921027862</v>
      </c>
      <c r="F44" s="18">
        <f t="shared" si="7"/>
        <v>10.045254207005973</v>
      </c>
      <c r="G44" s="18">
        <f t="shared" si="7"/>
        <v>13.563280293555922</v>
      </c>
      <c r="H44" s="18">
        <f t="shared" si="7"/>
        <v>9.450836324439873</v>
      </c>
      <c r="I44" s="18">
        <f t="shared" si="7"/>
        <v>15.465200817875063</v>
      </c>
      <c r="J44" s="18"/>
      <c r="L44" s="18">
        <f t="shared" si="8"/>
        <v>11.721811704913311</v>
      </c>
      <c r="M44" s="18">
        <f t="shared" si="8"/>
        <v>10.112608258606272</v>
      </c>
      <c r="N44" s="18">
        <f t="shared" si="8"/>
        <v>13.475688333277189</v>
      </c>
      <c r="O44" s="18">
        <f t="shared" si="8"/>
        <v>8.5906351798570757</v>
      </c>
      <c r="P44" s="18"/>
      <c r="Q44" s="18"/>
      <c r="S44" s="18">
        <f t="shared" si="9"/>
        <v>9.875224823285718</v>
      </c>
      <c r="T44" s="18">
        <f t="shared" si="9"/>
        <v>12.448531503924864</v>
      </c>
      <c r="U44" s="18">
        <f t="shared" si="9"/>
        <v>12.069342808585565</v>
      </c>
      <c r="V44" s="18">
        <f t="shared" si="9"/>
        <v>8.9181583245275569</v>
      </c>
      <c r="W44" s="18">
        <f t="shared" si="14"/>
        <v>12.303379175150168</v>
      </c>
      <c r="X44" s="18"/>
      <c r="Z44" s="18">
        <f t="shared" si="10"/>
        <v>10.969427144475567</v>
      </c>
      <c r="AA44" s="18">
        <f t="shared" si="10"/>
        <v>13.419775794934866</v>
      </c>
      <c r="AB44" s="18">
        <f t="shared" si="10"/>
        <v>8.1906982944217912</v>
      </c>
      <c r="AC44" s="18">
        <f t="shared" si="10"/>
        <v>8.9043842119243717</v>
      </c>
      <c r="AD44" s="18">
        <f t="shared" si="15"/>
        <v>13.344204917696443</v>
      </c>
      <c r="AE44" s="18"/>
      <c r="AG44" s="18">
        <f t="shared" si="11"/>
        <v>11.468407495119502</v>
      </c>
      <c r="AH44" s="18">
        <f t="shared" si="11"/>
        <v>12.784199161616913</v>
      </c>
      <c r="AI44" s="18">
        <f t="shared" si="11"/>
        <v>8.9415185761143388</v>
      </c>
      <c r="AJ44" s="18">
        <f t="shared" si="11"/>
        <v>7.993512779658686</v>
      </c>
      <c r="AK44" s="18">
        <f t="shared" si="16"/>
        <v>13.732139160901724</v>
      </c>
      <c r="AL44" s="18"/>
      <c r="AN44" s="18">
        <f t="shared" si="12"/>
        <v>11.28458140991156</v>
      </c>
      <c r="AO44" s="18">
        <f t="shared" si="12"/>
        <v>11.487560031775049</v>
      </c>
      <c r="AP44" s="18">
        <f t="shared" si="12"/>
        <v>12.821347299521332</v>
      </c>
      <c r="AQ44" s="18">
        <f t="shared" si="12"/>
        <v>7.9531752721919844</v>
      </c>
      <c r="AR44" s="18">
        <f t="shared" si="12"/>
        <v>11.92566608779225</v>
      </c>
      <c r="AS44" s="18"/>
      <c r="AU44" s="18">
        <f t="shared" si="13"/>
        <v>12.637572908145511</v>
      </c>
      <c r="AV44" s="18">
        <f t="shared" si="13"/>
        <v>12.367337188960342</v>
      </c>
      <c r="AW44" s="18">
        <f t="shared" si="13"/>
        <v>13.096067927072896</v>
      </c>
      <c r="AX44" s="18">
        <f t="shared" si="13"/>
        <v>8.3693180850518338</v>
      </c>
      <c r="AY44" s="18">
        <f t="shared" si="13"/>
        <v>12.994906619060448</v>
      </c>
      <c r="AZ44" s="18"/>
    </row>
    <row r="45" spans="2:52" s="23" customFormat="1" ht="12.75" customHeight="1" x14ac:dyDescent="0.2">
      <c r="B45" s="130"/>
      <c r="C45" s="7" t="s">
        <v>21</v>
      </c>
      <c r="D45" s="17">
        <f t="shared" si="7"/>
        <v>55.979203399791999</v>
      </c>
      <c r="E45" s="18">
        <f t="shared" si="7"/>
        <v>61.588758516036535</v>
      </c>
      <c r="F45" s="18">
        <f t="shared" si="7"/>
        <v>64.148115050909198</v>
      </c>
      <c r="G45" s="18">
        <f t="shared" si="7"/>
        <v>54.242831676275692</v>
      </c>
      <c r="H45" s="18">
        <f t="shared" si="7"/>
        <v>50.583960650673966</v>
      </c>
      <c r="I45" s="18">
        <f t="shared" si="7"/>
        <v>44.379273679536333</v>
      </c>
      <c r="J45" s="18">
        <f>J22/J$7*100</f>
        <v>59.440032290459776</v>
      </c>
      <c r="L45" s="18">
        <f t="shared" si="8"/>
        <v>60.821052434839416</v>
      </c>
      <c r="M45" s="18">
        <f t="shared" si="8"/>
        <v>57.630619282170294</v>
      </c>
      <c r="N45" s="18">
        <f t="shared" si="8"/>
        <v>57.845422061468177</v>
      </c>
      <c r="O45" s="18">
        <f t="shared" si="8"/>
        <v>45.125050836645109</v>
      </c>
      <c r="P45" s="18">
        <f>P22/P$7*100</f>
        <v>50.313583204698354</v>
      </c>
      <c r="Q45" s="18">
        <f>Q22/Q$7*100</f>
        <v>57.04601746338831</v>
      </c>
      <c r="S45" s="18">
        <f t="shared" si="9"/>
        <v>64.907328242110765</v>
      </c>
      <c r="T45" s="18">
        <f t="shared" si="9"/>
        <v>55.255591114198268</v>
      </c>
      <c r="U45" s="18">
        <f t="shared" si="9"/>
        <v>51.118674993663859</v>
      </c>
      <c r="V45" s="18">
        <f t="shared" si="9"/>
        <v>52.057588052280103</v>
      </c>
      <c r="W45" s="18">
        <f t="shared" si="14"/>
        <v>49.024582744736328</v>
      </c>
      <c r="X45" s="18"/>
      <c r="Z45" s="18">
        <f t="shared" si="10"/>
        <v>59.715151224738804</v>
      </c>
      <c r="AA45" s="18">
        <f t="shared" si="10"/>
        <v>56.631428739208168</v>
      </c>
      <c r="AB45" s="18">
        <f t="shared" si="10"/>
        <v>59.278362947283149</v>
      </c>
      <c r="AC45" s="18">
        <f t="shared" si="10"/>
        <v>49.397653679860944</v>
      </c>
      <c r="AD45" s="18">
        <f t="shared" si="15"/>
        <v>47.99434374748531</v>
      </c>
      <c r="AE45" s="18">
        <f>AE22/AE$7*100</f>
        <v>55.23018351754434</v>
      </c>
      <c r="AG45" s="18">
        <f t="shared" si="11"/>
        <v>60.969913879355197</v>
      </c>
      <c r="AH45" s="18">
        <f t="shared" si="11"/>
        <v>55.110179426252323</v>
      </c>
      <c r="AI45" s="18">
        <f t="shared" si="11"/>
        <v>57.333015384465888</v>
      </c>
      <c r="AJ45" s="18">
        <f t="shared" si="11"/>
        <v>50.136946532336992</v>
      </c>
      <c r="AK45" s="18">
        <f t="shared" si="16"/>
        <v>43.990080583265879</v>
      </c>
      <c r="AL45" s="18">
        <f>AL22/AL$7*100</f>
        <v>59.382541288110083</v>
      </c>
      <c r="AN45" s="18">
        <f t="shared" si="12"/>
        <v>59.593765162436718</v>
      </c>
      <c r="AO45" s="18">
        <f t="shared" si="12"/>
        <v>61.474400046796873</v>
      </c>
      <c r="AP45" s="18">
        <f t="shared" si="12"/>
        <v>43.106548797632698</v>
      </c>
      <c r="AQ45" s="18">
        <f t="shared" si="12"/>
        <v>48.721433102177784</v>
      </c>
      <c r="AR45" s="18">
        <f t="shared" si="12"/>
        <v>48.13039130515844</v>
      </c>
      <c r="AS45" s="18">
        <f>AS22/AS$7*100</f>
        <v>61.552160124031964</v>
      </c>
      <c r="AU45" s="18">
        <f t="shared" si="13"/>
        <v>63.592701102137269</v>
      </c>
      <c r="AV45" s="18">
        <f t="shared" si="13"/>
        <v>55.516713436511047</v>
      </c>
      <c r="AW45" s="18">
        <f t="shared" si="13"/>
        <v>58.947411143347175</v>
      </c>
      <c r="AX45" s="18">
        <f t="shared" si="13"/>
        <v>51.533558878566197</v>
      </c>
      <c r="AY45" s="18">
        <f t="shared" si="13"/>
        <v>56.777362042621903</v>
      </c>
      <c r="AZ45" s="18">
        <f>AZ22/AZ$7*100</f>
        <v>67.818150410838427</v>
      </c>
    </row>
    <row r="46" spans="2:52" s="23" customFormat="1" ht="12.75" customHeight="1" x14ac:dyDescent="0.2">
      <c r="B46" s="130"/>
      <c r="C46" s="7" t="s">
        <v>22</v>
      </c>
      <c r="D46" s="17">
        <f t="shared" si="7"/>
        <v>10.747863827478641</v>
      </c>
      <c r="E46" s="18">
        <f t="shared" si="7"/>
        <v>12.112310934743075</v>
      </c>
      <c r="F46" s="18">
        <f t="shared" si="7"/>
        <v>7.8977974940175555</v>
      </c>
      <c r="G46" s="18">
        <f t="shared" si="7"/>
        <v>12.673692181257042</v>
      </c>
      <c r="H46" s="18">
        <f t="shared" si="7"/>
        <v>10.541142277307266</v>
      </c>
      <c r="I46" s="18">
        <f t="shared" si="7"/>
        <v>11.777109168029574</v>
      </c>
      <c r="J46" s="18"/>
      <c r="L46" s="18">
        <f t="shared" si="8"/>
        <v>10.698086325225166</v>
      </c>
      <c r="M46" s="18">
        <f t="shared" si="8"/>
        <v>10.066763201381805</v>
      </c>
      <c r="N46" s="18">
        <f t="shared" si="8"/>
        <v>8.3677586055511046</v>
      </c>
      <c r="O46" s="18">
        <f t="shared" si="8"/>
        <v>13.762550490317322</v>
      </c>
      <c r="P46" s="18">
        <f>P23/P$7*100</f>
        <v>11.406422583805343</v>
      </c>
      <c r="Q46" s="18"/>
      <c r="S46" s="18">
        <f t="shared" si="9"/>
        <v>9.661180517029953</v>
      </c>
      <c r="T46" s="18">
        <f t="shared" si="9"/>
        <v>10.4905690695142</v>
      </c>
      <c r="U46" s="18">
        <f t="shared" si="9"/>
        <v>9.81711637380476</v>
      </c>
      <c r="V46" s="18">
        <f t="shared" si="9"/>
        <v>12.672719274952268</v>
      </c>
      <c r="W46" s="18">
        <f t="shared" si="14"/>
        <v>10.17049637578992</v>
      </c>
      <c r="X46" s="18"/>
      <c r="Z46" s="18">
        <f t="shared" si="10"/>
        <v>10.447472520567285</v>
      </c>
      <c r="AA46" s="18">
        <f t="shared" si="10"/>
        <v>11.809272724065151</v>
      </c>
      <c r="AB46" s="18">
        <f t="shared" si="10"/>
        <v>9.3215361039466575</v>
      </c>
      <c r="AC46" s="18">
        <f t="shared" si="10"/>
        <v>10.931514622652539</v>
      </c>
      <c r="AD46" s="18">
        <f t="shared" si="15"/>
        <v>10.991400955258529</v>
      </c>
      <c r="AE46" s="18"/>
      <c r="AG46" s="18">
        <f t="shared" si="11"/>
        <v>10.257712829791387</v>
      </c>
      <c r="AH46" s="18">
        <f t="shared" si="11"/>
        <v>9.675222775973868</v>
      </c>
      <c r="AI46" s="18">
        <f t="shared" si="11"/>
        <v>10.85886678188551</v>
      </c>
      <c r="AJ46" s="18">
        <f t="shared" si="11"/>
        <v>12.723793045258219</v>
      </c>
      <c r="AK46" s="18">
        <f t="shared" si="16"/>
        <v>11.479358855936315</v>
      </c>
      <c r="AL46" s="18"/>
      <c r="AN46" s="18">
        <f t="shared" si="12"/>
        <v>10.228226561314786</v>
      </c>
      <c r="AO46" s="18">
        <f t="shared" si="12"/>
        <v>9.3413963786867544</v>
      </c>
      <c r="AP46" s="18">
        <f t="shared" si="12"/>
        <v>13.286299072117863</v>
      </c>
      <c r="AQ46" s="18">
        <f t="shared" si="12"/>
        <v>12.829140562933588</v>
      </c>
      <c r="AR46" s="18">
        <f t="shared" si="12"/>
        <v>9.959856609630986</v>
      </c>
      <c r="AS46" s="18"/>
      <c r="AU46" s="18">
        <f t="shared" si="13"/>
        <v>10.220545425144788</v>
      </c>
      <c r="AV46" s="18">
        <f t="shared" si="13"/>
        <v>12.734613849517649</v>
      </c>
      <c r="AW46" s="18">
        <f t="shared" si="13"/>
        <v>10.010221384985869</v>
      </c>
      <c r="AX46" s="18">
        <f t="shared" si="13"/>
        <v>11.095423645621299</v>
      </c>
      <c r="AY46" s="18">
        <f t="shared" si="13"/>
        <v>8.6654179720883757</v>
      </c>
      <c r="AZ46" s="18"/>
    </row>
    <row r="47" spans="2:52" s="23" customFormat="1" ht="12.75" customHeight="1" x14ac:dyDescent="0.2">
      <c r="B47" s="131"/>
      <c r="C47" s="7" t="s">
        <v>23</v>
      </c>
      <c r="D47" s="17">
        <f t="shared" si="7"/>
        <v>22.366472263664722</v>
      </c>
      <c r="E47" s="18">
        <f t="shared" si="7"/>
        <v>16.352896357117633</v>
      </c>
      <c r="F47" s="18">
        <f t="shared" si="7"/>
        <v>17.908833248067303</v>
      </c>
      <c r="G47" s="18">
        <f t="shared" si="7"/>
        <v>19.520195848911374</v>
      </c>
      <c r="H47" s="18">
        <f t="shared" si="7"/>
        <v>29.424060747578938</v>
      </c>
      <c r="I47" s="18">
        <f t="shared" si="7"/>
        <v>28.378416334559049</v>
      </c>
      <c r="J47" s="18">
        <f>J24/J$7*100</f>
        <v>19.547726741012163</v>
      </c>
      <c r="L47" s="18">
        <f t="shared" si="8"/>
        <v>16.759049535022129</v>
      </c>
      <c r="M47" s="18">
        <f t="shared" si="8"/>
        <v>22.190009257841677</v>
      </c>
      <c r="N47" s="18">
        <f t="shared" si="8"/>
        <v>20.311130999703504</v>
      </c>
      <c r="O47" s="18">
        <f t="shared" si="8"/>
        <v>32.521763493180487</v>
      </c>
      <c r="P47" s="18">
        <f>P24/P$7*100</f>
        <v>28.501901812414982</v>
      </c>
      <c r="Q47" s="18"/>
      <c r="S47" s="18">
        <f t="shared" si="9"/>
        <v>15.556266417573539</v>
      </c>
      <c r="T47" s="18">
        <f t="shared" si="9"/>
        <v>21.805308312362673</v>
      </c>
      <c r="U47" s="18">
        <f t="shared" si="9"/>
        <v>26.99486582394583</v>
      </c>
      <c r="V47" s="18">
        <f t="shared" si="9"/>
        <v>26.351534348240069</v>
      </c>
      <c r="W47" s="18">
        <f t="shared" si="14"/>
        <v>28.501541704323579</v>
      </c>
      <c r="X47" s="18"/>
      <c r="Z47" s="18">
        <f t="shared" si="10"/>
        <v>18.867949110218397</v>
      </c>
      <c r="AA47" s="18">
        <f t="shared" si="10"/>
        <v>18.139522741791815</v>
      </c>
      <c r="AB47" s="18">
        <f t="shared" si="10"/>
        <v>23.20940265434842</v>
      </c>
      <c r="AC47" s="18">
        <f t="shared" si="10"/>
        <v>30.766447485562132</v>
      </c>
      <c r="AD47" s="18">
        <f t="shared" si="15"/>
        <v>27.67005037955969</v>
      </c>
      <c r="AE47" s="18"/>
      <c r="AG47" s="18">
        <f t="shared" si="11"/>
        <v>17.303965795733959</v>
      </c>
      <c r="AH47" s="18">
        <f t="shared" si="11"/>
        <v>22.430398636156884</v>
      </c>
      <c r="AI47" s="18">
        <f t="shared" si="11"/>
        <v>22.866599257534233</v>
      </c>
      <c r="AJ47" s="18">
        <f t="shared" si="11"/>
        <v>29.145747642746116</v>
      </c>
      <c r="AK47" s="18">
        <f t="shared" si="16"/>
        <v>30.798421399896064</v>
      </c>
      <c r="AL47" s="18"/>
      <c r="AN47" s="18">
        <f t="shared" si="12"/>
        <v>18.89342686633697</v>
      </c>
      <c r="AO47" s="18">
        <f t="shared" si="12"/>
        <v>17.69664354274131</v>
      </c>
      <c r="AP47" s="18">
        <f t="shared" si="12"/>
        <v>30.785804830728086</v>
      </c>
      <c r="AQ47" s="18">
        <f t="shared" si="12"/>
        <v>30.496251062696661</v>
      </c>
      <c r="AR47" s="18">
        <f t="shared" si="12"/>
        <v>29.984085997418287</v>
      </c>
      <c r="AS47" s="18"/>
      <c r="AU47" s="18">
        <f t="shared" si="13"/>
        <v>13.549180564572453</v>
      </c>
      <c r="AV47" s="18">
        <f t="shared" si="13"/>
        <v>19.381335525010996</v>
      </c>
      <c r="AW47" s="18">
        <f t="shared" si="13"/>
        <v>17.946299544594034</v>
      </c>
      <c r="AX47" s="18">
        <f t="shared" si="13"/>
        <v>29.001699390760667</v>
      </c>
      <c r="AY47" s="18">
        <f t="shared" si="13"/>
        <v>21.562313366229258</v>
      </c>
      <c r="AZ47" s="18"/>
    </row>
    <row r="48" spans="2:52" s="23" customFormat="1" ht="12.75" customHeight="1" x14ac:dyDescent="0.2"/>
    <row r="49" spans="2:52" s="23" customFormat="1" ht="12.75" customHeight="1" x14ac:dyDescent="0.2"/>
    <row r="50" spans="2:52" s="23" customFormat="1" ht="12.75" customHeight="1" x14ac:dyDescent="0.2"/>
    <row r="51" spans="2:52" s="23" customFormat="1" ht="12.75" customHeight="1" x14ac:dyDescent="0.2">
      <c r="B51" s="140" t="s">
        <v>100</v>
      </c>
      <c r="C51" s="159"/>
      <c r="D51" s="165" t="s">
        <v>25</v>
      </c>
      <c r="E51" s="164" t="s">
        <v>162</v>
      </c>
      <c r="F51" s="164"/>
      <c r="G51" s="164"/>
      <c r="H51" s="164"/>
      <c r="I51" s="164"/>
      <c r="J51" s="164"/>
      <c r="L51" s="164" t="s">
        <v>163</v>
      </c>
      <c r="M51" s="164"/>
      <c r="N51" s="164"/>
      <c r="O51" s="164"/>
      <c r="P51" s="164"/>
      <c r="Q51" s="164"/>
      <c r="S51" s="164" t="s">
        <v>164</v>
      </c>
      <c r="T51" s="164"/>
      <c r="U51" s="164"/>
      <c r="V51" s="164"/>
      <c r="W51" s="164"/>
      <c r="X51" s="164"/>
      <c r="Z51" s="164" t="s">
        <v>165</v>
      </c>
      <c r="AA51" s="164"/>
      <c r="AB51" s="164"/>
      <c r="AC51" s="164"/>
      <c r="AD51" s="164"/>
      <c r="AE51" s="164"/>
      <c r="AG51" s="161" t="s">
        <v>166</v>
      </c>
      <c r="AH51" s="162"/>
      <c r="AI51" s="162"/>
      <c r="AJ51" s="162"/>
      <c r="AK51" s="162"/>
      <c r="AL51" s="163"/>
      <c r="AN51" s="164" t="s">
        <v>167</v>
      </c>
      <c r="AO51" s="164"/>
      <c r="AP51" s="164"/>
      <c r="AQ51" s="164"/>
      <c r="AR51" s="164"/>
      <c r="AS51" s="164"/>
      <c r="AU51" s="164" t="s">
        <v>168</v>
      </c>
      <c r="AV51" s="164"/>
      <c r="AW51" s="164"/>
      <c r="AX51" s="164"/>
      <c r="AY51" s="164"/>
      <c r="AZ51" s="164"/>
    </row>
    <row r="52" spans="2:52" s="23" customFormat="1" ht="44.1" customHeight="1" x14ac:dyDescent="0.2">
      <c r="B52" s="142"/>
      <c r="C52" s="160"/>
      <c r="D52" s="166"/>
      <c r="E52" s="118" t="s">
        <v>121</v>
      </c>
      <c r="F52" s="118" t="s">
        <v>60</v>
      </c>
      <c r="G52" s="118" t="s">
        <v>61</v>
      </c>
      <c r="H52" s="118" t="s">
        <v>62</v>
      </c>
      <c r="I52" s="118" t="s">
        <v>51</v>
      </c>
      <c r="J52" s="118" t="s">
        <v>52</v>
      </c>
      <c r="L52" s="118" t="s">
        <v>121</v>
      </c>
      <c r="M52" s="118" t="s">
        <v>60</v>
      </c>
      <c r="N52" s="118" t="s">
        <v>61</v>
      </c>
      <c r="O52" s="118" t="s">
        <v>62</v>
      </c>
      <c r="P52" s="118" t="s">
        <v>51</v>
      </c>
      <c r="Q52" s="118" t="s">
        <v>52</v>
      </c>
      <c r="S52" s="107" t="s">
        <v>121</v>
      </c>
      <c r="T52" s="107" t="s">
        <v>60</v>
      </c>
      <c r="U52" s="107" t="s">
        <v>61</v>
      </c>
      <c r="V52" s="107" t="s">
        <v>62</v>
      </c>
      <c r="W52" s="107" t="s">
        <v>51</v>
      </c>
      <c r="X52" s="107" t="s">
        <v>52</v>
      </c>
      <c r="Z52" s="107"/>
      <c r="AA52" s="107" t="s">
        <v>60</v>
      </c>
      <c r="AB52" s="107" t="s">
        <v>61</v>
      </c>
      <c r="AC52" s="107" t="s">
        <v>62</v>
      </c>
      <c r="AD52" s="107" t="s">
        <v>51</v>
      </c>
      <c r="AE52" s="107" t="s">
        <v>52</v>
      </c>
      <c r="AG52" s="107" t="s">
        <v>121</v>
      </c>
      <c r="AH52" s="107" t="s">
        <v>60</v>
      </c>
      <c r="AI52" s="107" t="s">
        <v>61</v>
      </c>
      <c r="AJ52" s="107" t="s">
        <v>62</v>
      </c>
      <c r="AK52" s="107" t="s">
        <v>51</v>
      </c>
      <c r="AL52" s="107" t="s">
        <v>52</v>
      </c>
      <c r="AN52" s="107" t="s">
        <v>121</v>
      </c>
      <c r="AO52" s="107" t="s">
        <v>60</v>
      </c>
      <c r="AP52" s="107" t="s">
        <v>61</v>
      </c>
      <c r="AQ52" s="107" t="s">
        <v>62</v>
      </c>
      <c r="AR52" s="107" t="s">
        <v>51</v>
      </c>
      <c r="AS52" s="107" t="s">
        <v>52</v>
      </c>
      <c r="AU52" s="107" t="s">
        <v>121</v>
      </c>
      <c r="AV52" s="107" t="s">
        <v>60</v>
      </c>
      <c r="AW52" s="107" t="s">
        <v>61</v>
      </c>
      <c r="AX52" s="107" t="s">
        <v>62</v>
      </c>
      <c r="AY52" s="107" t="s">
        <v>51</v>
      </c>
      <c r="AZ52" s="107" t="s">
        <v>52</v>
      </c>
    </row>
    <row r="53" spans="2:52" s="23" customFormat="1" ht="12.75" customHeight="1" x14ac:dyDescent="0.2">
      <c r="B53" s="129" t="s">
        <v>80</v>
      </c>
      <c r="C53" s="6" t="s">
        <v>25</v>
      </c>
      <c r="D53" s="17">
        <f t="shared" ref="D53:J55" si="17">D7/$D7*100</f>
        <v>100</v>
      </c>
      <c r="E53" s="17">
        <f t="shared" si="17"/>
        <v>14.274349214060875</v>
      </c>
      <c r="F53" s="17">
        <f t="shared" si="17"/>
        <v>23.062385425732941</v>
      </c>
      <c r="G53" s="17">
        <f t="shared" si="17"/>
        <v>21.785595498428975</v>
      </c>
      <c r="H53" s="17">
        <f t="shared" si="17"/>
        <v>31.533521608632309</v>
      </c>
      <c r="I53" s="17">
        <f t="shared" si="17"/>
        <v>6.1648249259420691</v>
      </c>
      <c r="J53" s="17">
        <f t="shared" si="17"/>
        <v>3.1793233272027752</v>
      </c>
      <c r="L53" s="17">
        <f t="shared" ref="L53:Q55" si="18">L7/$D7*100</f>
        <v>30.165217675603596</v>
      </c>
      <c r="M53" s="17">
        <f t="shared" si="18"/>
        <v>27.446527046482721</v>
      </c>
      <c r="N53" s="17">
        <f t="shared" si="18"/>
        <v>16.911571934289576</v>
      </c>
      <c r="O53" s="17">
        <f t="shared" si="18"/>
        <v>18.322443724504627</v>
      </c>
      <c r="P53" s="17">
        <f t="shared" si="18"/>
        <v>4.7084597671344381</v>
      </c>
      <c r="Q53" s="17">
        <f t="shared" si="18"/>
        <v>2.4457798519849869</v>
      </c>
      <c r="S53" s="17">
        <f t="shared" ref="S53:X55" si="19">S7/$D7*100</f>
        <v>26.108617778488508</v>
      </c>
      <c r="T53" s="17">
        <f t="shared" si="19"/>
        <v>27.017930184904102</v>
      </c>
      <c r="U53" s="17">
        <f t="shared" si="19"/>
        <v>15.339744535432628</v>
      </c>
      <c r="V53" s="17">
        <f t="shared" si="19"/>
        <v>23.087749618967397</v>
      </c>
      <c r="W53" s="17">
        <f t="shared" si="19"/>
        <v>6.2812310509152232</v>
      </c>
      <c r="X53" s="17">
        <f t="shared" si="19"/>
        <v>2.1647268312921035</v>
      </c>
      <c r="Z53" s="17">
        <f t="shared" ref="Z53:AE55" si="20">Z7/$D7*100</f>
        <v>32.052918032517283</v>
      </c>
      <c r="AA53" s="17">
        <f t="shared" si="20"/>
        <v>24.112132499675905</v>
      </c>
      <c r="AB53" s="17">
        <f t="shared" si="20"/>
        <v>15.04382074968151</v>
      </c>
      <c r="AC53" s="17">
        <f t="shared" si="20"/>
        <v>20.259521751257221</v>
      </c>
      <c r="AD53" s="17">
        <f t="shared" si="20"/>
        <v>6.2711650003110906</v>
      </c>
      <c r="AE53" s="17">
        <f t="shared" si="20"/>
        <v>2.2604419665569475</v>
      </c>
      <c r="AG53" s="17">
        <f t="shared" ref="AG53:AL55" si="21">AG7/$D7*100</f>
        <v>36.540562211565799</v>
      </c>
      <c r="AH53" s="17">
        <f t="shared" si="21"/>
        <v>22.364411094461655</v>
      </c>
      <c r="AI53" s="17">
        <f t="shared" si="21"/>
        <v>12.97414995335636</v>
      </c>
      <c r="AJ53" s="17">
        <f t="shared" si="21"/>
        <v>19.24576983838006</v>
      </c>
      <c r="AK53" s="17">
        <f t="shared" si="21"/>
        <v>6.3835780074859239</v>
      </c>
      <c r="AL53" s="17">
        <f t="shared" si="21"/>
        <v>2.4915288947501701</v>
      </c>
      <c r="AN53" s="17">
        <f t="shared" ref="AN53:AS55" si="22">AN7/$D7*100</f>
        <v>41.14301377940572</v>
      </c>
      <c r="AO53" s="17">
        <f t="shared" si="22"/>
        <v>23.24103939664673</v>
      </c>
      <c r="AP53" s="17">
        <f t="shared" si="22"/>
        <v>8.2004738596501525</v>
      </c>
      <c r="AQ53" s="17">
        <f t="shared" si="22"/>
        <v>17.83899756252378</v>
      </c>
      <c r="AR53" s="17">
        <f t="shared" si="22"/>
        <v>7.0604788547787418</v>
      </c>
      <c r="AS53" s="17">
        <f t="shared" si="22"/>
        <v>2.5159965469948466</v>
      </c>
      <c r="AU53" s="17">
        <f t="shared" ref="AU53:AZ55" si="23">AU7/$D7*100</f>
        <v>11.583451204198935</v>
      </c>
      <c r="AV53" s="17">
        <f t="shared" si="23"/>
        <v>17.871315392341849</v>
      </c>
      <c r="AW53" s="17">
        <f t="shared" si="23"/>
        <v>15.957957808136744</v>
      </c>
      <c r="AX53" s="17">
        <f t="shared" si="23"/>
        <v>39.302542139654953</v>
      </c>
      <c r="AY53" s="17">
        <f t="shared" si="23"/>
        <v>12.093504824060663</v>
      </c>
      <c r="AZ53" s="17">
        <f t="shared" si="23"/>
        <v>3.191228631606815</v>
      </c>
    </row>
    <row r="54" spans="2:52" s="23" customFormat="1" ht="12.75" customHeight="1" x14ac:dyDescent="0.2">
      <c r="B54" s="130"/>
      <c r="C54" s="7" t="s">
        <v>8</v>
      </c>
      <c r="D54" s="17">
        <f t="shared" si="17"/>
        <v>100</v>
      </c>
      <c r="E54" s="18">
        <f t="shared" si="17"/>
        <v>13.869118626309298</v>
      </c>
      <c r="F54" s="18">
        <f t="shared" si="17"/>
        <v>21.703006340843771</v>
      </c>
      <c r="G54" s="18">
        <f t="shared" si="17"/>
        <v>22.335624552793902</v>
      </c>
      <c r="H54" s="18">
        <f t="shared" si="17"/>
        <v>33.207965762772155</v>
      </c>
      <c r="I54" s="18">
        <f t="shared" si="17"/>
        <v>6.1542317031298781</v>
      </c>
      <c r="J54" s="18">
        <f t="shared" si="17"/>
        <v>2.7300530141509927</v>
      </c>
      <c r="K54" s="65"/>
      <c r="L54" s="18">
        <f t="shared" si="18"/>
        <v>26.591713713612098</v>
      </c>
      <c r="M54" s="18">
        <f t="shared" si="18"/>
        <v>30.832944447284433</v>
      </c>
      <c r="N54" s="18">
        <f t="shared" si="18"/>
        <v>16.564111937804061</v>
      </c>
      <c r="O54" s="18">
        <f t="shared" si="18"/>
        <v>18.716553253893416</v>
      </c>
      <c r="P54" s="18">
        <f t="shared" si="18"/>
        <v>4.7046078749027247</v>
      </c>
      <c r="Q54" s="18">
        <f t="shared" si="18"/>
        <v>2.5900687725032876</v>
      </c>
      <c r="R54" s="65"/>
      <c r="S54" s="18">
        <f t="shared" si="19"/>
        <v>26.403437655236921</v>
      </c>
      <c r="T54" s="18">
        <f t="shared" si="19"/>
        <v>24.215871128000966</v>
      </c>
      <c r="U54" s="18">
        <f t="shared" si="19"/>
        <v>14.753493587323685</v>
      </c>
      <c r="V54" s="18">
        <f t="shared" si="19"/>
        <v>26.333581412506401</v>
      </c>
      <c r="W54" s="18">
        <f t="shared" si="19"/>
        <v>5.7035474444287422</v>
      </c>
      <c r="X54" s="18">
        <f t="shared" si="19"/>
        <v>2.5900687725032876</v>
      </c>
      <c r="Y54" s="65"/>
      <c r="Z54" s="18">
        <f t="shared" si="20"/>
        <v>31.107673449769695</v>
      </c>
      <c r="AA54" s="18">
        <f t="shared" si="20"/>
        <v>22.800497946606193</v>
      </c>
      <c r="AB54" s="18">
        <f t="shared" si="20"/>
        <v>15.070003925199938</v>
      </c>
      <c r="AC54" s="18">
        <f t="shared" si="20"/>
        <v>20.923360842574105</v>
      </c>
      <c r="AD54" s="18">
        <f t="shared" si="20"/>
        <v>7.5083950633468008</v>
      </c>
      <c r="AE54" s="18">
        <f t="shared" si="20"/>
        <v>2.5900687725032876</v>
      </c>
      <c r="AF54" s="65"/>
      <c r="AG54" s="18">
        <f t="shared" si="21"/>
        <v>36.735591197138355</v>
      </c>
      <c r="AH54" s="18">
        <f t="shared" si="21"/>
        <v>18.607951522800033</v>
      </c>
      <c r="AI54" s="18">
        <f t="shared" si="21"/>
        <v>13.742264584543385</v>
      </c>
      <c r="AJ54" s="18">
        <f t="shared" si="21"/>
        <v>21.092555867590963</v>
      </c>
      <c r="AK54" s="18">
        <f t="shared" si="21"/>
        <v>7.2315680554240007</v>
      </c>
      <c r="AL54" s="18">
        <f t="shared" si="21"/>
        <v>2.5900687725032876</v>
      </c>
      <c r="AM54" s="65"/>
      <c r="AN54" s="18">
        <f t="shared" si="22"/>
        <v>41.059591529234801</v>
      </c>
      <c r="AO54" s="18">
        <f t="shared" si="22"/>
        <v>19.90206114123939</v>
      </c>
      <c r="AP54" s="18">
        <f t="shared" si="22"/>
        <v>8.1855477341543725</v>
      </c>
      <c r="AQ54" s="18">
        <f t="shared" si="22"/>
        <v>20.291687154026175</v>
      </c>
      <c r="AR54" s="18">
        <f t="shared" si="22"/>
        <v>7.8303230555917303</v>
      </c>
      <c r="AS54" s="18">
        <f t="shared" si="22"/>
        <v>2.7307893857535581</v>
      </c>
      <c r="AT54" s="65"/>
      <c r="AU54" s="18">
        <f t="shared" si="23"/>
        <v>9.20620805130463</v>
      </c>
      <c r="AV54" s="18">
        <f t="shared" si="23"/>
        <v>14.971628690786835</v>
      </c>
      <c r="AW54" s="18">
        <f t="shared" si="23"/>
        <v>16.492600560771226</v>
      </c>
      <c r="AX54" s="18">
        <f t="shared" si="23"/>
        <v>42.396109942203424</v>
      </c>
      <c r="AY54" s="18">
        <f t="shared" si="23"/>
        <v>12.949353518780478</v>
      </c>
      <c r="AZ54" s="18">
        <f t="shared" si="23"/>
        <v>3.9840992361534195</v>
      </c>
    </row>
    <row r="55" spans="2:52" s="23" customFormat="1" ht="12.75" customHeight="1" x14ac:dyDescent="0.2">
      <c r="B55" s="131"/>
      <c r="C55" s="7" t="s">
        <v>9</v>
      </c>
      <c r="D55" s="17">
        <f t="shared" si="17"/>
        <v>100</v>
      </c>
      <c r="E55" s="18">
        <f t="shared" si="17"/>
        <v>14.665507705083492</v>
      </c>
      <c r="F55" s="18">
        <f t="shared" si="17"/>
        <v>24.374558513463722</v>
      </c>
      <c r="G55" s="18">
        <f t="shared" si="17"/>
        <v>21.254666833547777</v>
      </c>
      <c r="H55" s="18">
        <f t="shared" si="17"/>
        <v>29.917224447381297</v>
      </c>
      <c r="I55" s="18">
        <f t="shared" si="17"/>
        <v>6.1750502869477044</v>
      </c>
      <c r="J55" s="18">
        <f t="shared" si="17"/>
        <v>3.6129922135759913</v>
      </c>
      <c r="K55" s="65"/>
      <c r="L55" s="18">
        <f t="shared" si="18"/>
        <v>33.614627615735813</v>
      </c>
      <c r="M55" s="18">
        <f t="shared" si="18"/>
        <v>24.177706872221012</v>
      </c>
      <c r="N55" s="18">
        <f t="shared" si="18"/>
        <v>17.246965984057898</v>
      </c>
      <c r="O55" s="18">
        <f t="shared" si="18"/>
        <v>17.94202010034364</v>
      </c>
      <c r="P55" s="18">
        <f t="shared" si="18"/>
        <v>4.7121778979924773</v>
      </c>
      <c r="Q55" s="18">
        <f t="shared" si="18"/>
        <v>2.3065015296491165</v>
      </c>
      <c r="R55" s="65"/>
      <c r="S55" s="18">
        <f t="shared" si="19"/>
        <v>25.824035859951117</v>
      </c>
      <c r="T55" s="18">
        <f t="shared" si="19"/>
        <v>29.722684528686251</v>
      </c>
      <c r="U55" s="18">
        <f t="shared" si="19"/>
        <v>15.905637247271679</v>
      </c>
      <c r="V55" s="18">
        <f t="shared" si="19"/>
        <v>19.95463305558436</v>
      </c>
      <c r="W55" s="18">
        <f t="shared" si="19"/>
        <v>6.8388539318915171</v>
      </c>
      <c r="X55" s="18">
        <f t="shared" si="19"/>
        <v>1.7541553766150761</v>
      </c>
      <c r="Y55" s="65"/>
      <c r="Z55" s="18">
        <f t="shared" si="20"/>
        <v>32.965337913470385</v>
      </c>
      <c r="AA55" s="18">
        <f t="shared" si="20"/>
        <v>25.378219039190515</v>
      </c>
      <c r="AB55" s="18">
        <f t="shared" si="20"/>
        <v>15.0185468149502</v>
      </c>
      <c r="AC55" s="18">
        <f t="shared" si="20"/>
        <v>19.618735233432684</v>
      </c>
      <c r="AD55" s="18">
        <f t="shared" si="20"/>
        <v>5.0768991696143875</v>
      </c>
      <c r="AE55" s="18">
        <f t="shared" si="20"/>
        <v>1.9422618293418019</v>
      </c>
      <c r="AF55" s="65"/>
      <c r="AG55" s="18">
        <f t="shared" si="21"/>
        <v>36.352305831104744</v>
      </c>
      <c r="AH55" s="18">
        <f t="shared" si="21"/>
        <v>25.990423300972033</v>
      </c>
      <c r="AI55" s="18">
        <f t="shared" si="21"/>
        <v>12.232708983328475</v>
      </c>
      <c r="AJ55" s="18">
        <f t="shared" si="21"/>
        <v>17.463115571248046</v>
      </c>
      <c r="AK55" s="18">
        <f t="shared" si="21"/>
        <v>5.5650353861253956</v>
      </c>
      <c r="AL55" s="18">
        <f t="shared" si="21"/>
        <v>2.3964109272212966</v>
      </c>
      <c r="AM55" s="65"/>
      <c r="AN55" s="18">
        <f t="shared" si="22"/>
        <v>41.223539096301565</v>
      </c>
      <c r="AO55" s="18">
        <f t="shared" si="22"/>
        <v>26.464067804223678</v>
      </c>
      <c r="AP55" s="18">
        <f t="shared" si="22"/>
        <v>8.2148816583263127</v>
      </c>
      <c r="AQ55" s="18">
        <f t="shared" si="22"/>
        <v>15.471480428928059</v>
      </c>
      <c r="AR55" s="18">
        <f t="shared" si="22"/>
        <v>6.3173683764129862</v>
      </c>
      <c r="AS55" s="18">
        <f t="shared" si="22"/>
        <v>2.308662635807408</v>
      </c>
      <c r="AT55" s="65"/>
      <c r="AU55" s="18">
        <f t="shared" si="23"/>
        <v>13.878141863261467</v>
      </c>
      <c r="AV55" s="18">
        <f t="shared" si="23"/>
        <v>20.670307148891876</v>
      </c>
      <c r="AW55" s="18">
        <f t="shared" si="23"/>
        <v>15.441881138019042</v>
      </c>
      <c r="AX55" s="18">
        <f t="shared" si="23"/>
        <v>36.316402025615005</v>
      </c>
      <c r="AY55" s="18">
        <f t="shared" si="23"/>
        <v>11.267376456437301</v>
      </c>
      <c r="AZ55" s="18">
        <f t="shared" si="23"/>
        <v>2.4258913677752942</v>
      </c>
    </row>
    <row r="56" spans="2:52" s="23" customFormat="1" ht="12.75" customHeight="1" x14ac:dyDescent="0.2">
      <c r="B56" s="129" t="s">
        <v>81</v>
      </c>
      <c r="C56" s="7" t="s">
        <v>10</v>
      </c>
      <c r="D56" s="17">
        <f t="shared" ref="D56:I70" si="24">D10/$D10*100</f>
        <v>100</v>
      </c>
      <c r="E56" s="18">
        <f t="shared" si="24"/>
        <v>20.883597040812695</v>
      </c>
      <c r="F56" s="18">
        <f t="shared" si="24"/>
        <v>28.295754464443736</v>
      </c>
      <c r="G56" s="18">
        <f t="shared" si="24"/>
        <v>26.157447966443677</v>
      </c>
      <c r="H56" s="18">
        <f t="shared" si="24"/>
        <v>15.477455444055085</v>
      </c>
      <c r="I56" s="18">
        <f t="shared" si="24"/>
        <v>6.5575748424834517</v>
      </c>
      <c r="J56" s="18"/>
      <c r="K56" s="65"/>
      <c r="L56" s="18">
        <f t="shared" ref="L56:O70" si="25">L10/$D10*100</f>
        <v>44.677077249477883</v>
      </c>
      <c r="M56" s="18">
        <f t="shared" si="25"/>
        <v>28.791148985876603</v>
      </c>
      <c r="N56" s="18">
        <f t="shared" si="25"/>
        <v>11.255135327068077</v>
      </c>
      <c r="O56" s="18">
        <f t="shared" si="25"/>
        <v>9.7566651401720375</v>
      </c>
      <c r="P56" s="18"/>
      <c r="Q56" s="18"/>
      <c r="R56" s="65"/>
      <c r="S56" s="18">
        <f t="shared" ref="S56:V70" si="26">S10/$D10*100</f>
        <v>32.768671352341499</v>
      </c>
      <c r="T56" s="18">
        <f t="shared" si="26"/>
        <v>27.905425361049176</v>
      </c>
      <c r="U56" s="18">
        <f t="shared" si="26"/>
        <v>19.088215350784051</v>
      </c>
      <c r="V56" s="18">
        <f t="shared" si="26"/>
        <v>12.426783565183532</v>
      </c>
      <c r="W56" s="18"/>
      <c r="X56" s="18"/>
      <c r="Y56" s="65"/>
      <c r="Z56" s="18">
        <f t="shared" ref="Z56:AC70" si="27">Z10/$D10*100</f>
        <v>39.277763397755827</v>
      </c>
      <c r="AA56" s="18">
        <f t="shared" si="27"/>
        <v>24.195606460833254</v>
      </c>
      <c r="AB56" s="18">
        <f t="shared" si="27"/>
        <v>15.660997066475513</v>
      </c>
      <c r="AC56" s="18">
        <f t="shared" si="27"/>
        <v>14.197044463027858</v>
      </c>
      <c r="AD56" s="18"/>
      <c r="AE56" s="18"/>
      <c r="AF56" s="65"/>
      <c r="AG56" s="18">
        <f t="shared" ref="AG56:AJ70" si="28">AG10/$D10*100</f>
        <v>39.670542635658904</v>
      </c>
      <c r="AH56" s="18">
        <f t="shared" si="28"/>
        <v>26.198608013875617</v>
      </c>
      <c r="AI56" s="18">
        <f t="shared" si="28"/>
        <v>14.641848961098718</v>
      </c>
      <c r="AJ56" s="18">
        <f t="shared" si="28"/>
        <v>12.820411777459206</v>
      </c>
      <c r="AK56" s="18"/>
      <c r="AL56" s="18"/>
      <c r="AM56" s="65"/>
      <c r="AN56" s="18">
        <f t="shared" ref="AN56:AR70" si="29">AN10/$D10*100</f>
        <v>43.496120712541156</v>
      </c>
      <c r="AO56" s="18">
        <f t="shared" si="29"/>
        <v>26.610811342961306</v>
      </c>
      <c r="AP56" s="18">
        <f t="shared" si="29"/>
        <v>7.5498101837103162</v>
      </c>
      <c r="AQ56" s="18">
        <f t="shared" si="29"/>
        <v>12.191520875367248</v>
      </c>
      <c r="AR56" s="18">
        <f t="shared" si="29"/>
        <v>7.5235666436586284</v>
      </c>
      <c r="AS56" s="18"/>
      <c r="AT56" s="65"/>
      <c r="AU56" s="18">
        <f t="shared" ref="AU56:AY70" si="30">AU10/$D10*100</f>
        <v>17.532490553431728</v>
      </c>
      <c r="AV56" s="18">
        <f t="shared" si="30"/>
        <v>19.389922038157948</v>
      </c>
      <c r="AW56" s="18">
        <f t="shared" si="30"/>
        <v>16.812355646702766</v>
      </c>
      <c r="AX56" s="18">
        <f t="shared" si="30"/>
        <v>29.376827922020464</v>
      </c>
      <c r="AY56" s="18">
        <f t="shared" si="30"/>
        <v>12.924274251353932</v>
      </c>
      <c r="AZ56" s="18"/>
    </row>
    <row r="57" spans="2:52" s="23" customFormat="1" ht="12.75" customHeight="1" x14ac:dyDescent="0.2">
      <c r="B57" s="130"/>
      <c r="C57" s="7" t="s">
        <v>11</v>
      </c>
      <c r="D57" s="17">
        <f t="shared" si="24"/>
        <v>100</v>
      </c>
      <c r="E57" s="18">
        <f t="shared" si="24"/>
        <v>14.066930338465051</v>
      </c>
      <c r="F57" s="18">
        <f t="shared" si="24"/>
        <v>24.445466833893935</v>
      </c>
      <c r="G57" s="18">
        <f t="shared" si="24"/>
        <v>21.880923953449248</v>
      </c>
      <c r="H57" s="18">
        <f t="shared" si="24"/>
        <v>32.534185479084769</v>
      </c>
      <c r="I57" s="18">
        <f t="shared" si="24"/>
        <v>3.9332967045355987</v>
      </c>
      <c r="J57" s="18">
        <f>J11/$D11*100</f>
        <v>3.1391966905713957</v>
      </c>
      <c r="K57" s="65"/>
      <c r="L57" s="18">
        <f t="shared" si="25"/>
        <v>27.326124449267088</v>
      </c>
      <c r="M57" s="18">
        <f t="shared" si="25"/>
        <v>23.388898800742687</v>
      </c>
      <c r="N57" s="18">
        <f t="shared" si="25"/>
        <v>22.484260335738941</v>
      </c>
      <c r="O57" s="18">
        <f t="shared" si="25"/>
        <v>20.039161386645464</v>
      </c>
      <c r="P57" s="18"/>
      <c r="Q57" s="18"/>
      <c r="R57" s="65"/>
      <c r="S57" s="18">
        <f t="shared" si="26"/>
        <v>19.87142336299544</v>
      </c>
      <c r="T57" s="18">
        <f t="shared" si="26"/>
        <v>33.211820526354259</v>
      </c>
      <c r="U57" s="18">
        <f t="shared" si="26"/>
        <v>18.042818760558085</v>
      </c>
      <c r="V57" s="18">
        <f t="shared" si="26"/>
        <v>21.579679380352797</v>
      </c>
      <c r="W57" s="18">
        <f t="shared" ref="W57:W70" si="31">W11/$D11*100</f>
        <v>4.6645627939022543</v>
      </c>
      <c r="X57" s="18"/>
      <c r="Y57" s="65"/>
      <c r="Z57" s="18">
        <f t="shared" si="27"/>
        <v>32.747229389901648</v>
      </c>
      <c r="AA57" s="18">
        <f t="shared" si="27"/>
        <v>17.694508511353071</v>
      </c>
      <c r="AB57" s="18">
        <f t="shared" si="27"/>
        <v>15.859412493511673</v>
      </c>
      <c r="AC57" s="18">
        <f t="shared" si="27"/>
        <v>23.149534193079656</v>
      </c>
      <c r="AD57" s="18">
        <f t="shared" ref="AD57:AD70" si="32">AD11/$D11*100</f>
        <v>7.5817179843412879</v>
      </c>
      <c r="AE57" s="18"/>
      <c r="AF57" s="65"/>
      <c r="AG57" s="18">
        <f t="shared" si="28"/>
        <v>35.225916657008653</v>
      </c>
      <c r="AH57" s="18">
        <f t="shared" si="28"/>
        <v>16.71355165165772</v>
      </c>
      <c r="AI57" s="18">
        <f t="shared" si="28"/>
        <v>13.473969695575583</v>
      </c>
      <c r="AJ57" s="18">
        <f t="shared" si="28"/>
        <v>25.388500969629085</v>
      </c>
      <c r="AK57" s="18">
        <f t="shared" ref="AK57:AK70" si="33">AK11/$D11*100</f>
        <v>6.2304635983162928</v>
      </c>
      <c r="AL57" s="18"/>
      <c r="AM57" s="65"/>
      <c r="AN57" s="18">
        <f t="shared" si="29"/>
        <v>38.5997703218803</v>
      </c>
      <c r="AO57" s="18">
        <f t="shared" si="29"/>
        <v>19.977117388799531</v>
      </c>
      <c r="AP57" s="18">
        <f t="shared" si="29"/>
        <v>11.365779062826109</v>
      </c>
      <c r="AQ57" s="18">
        <f t="shared" si="29"/>
        <v>20.59763628739347</v>
      </c>
      <c r="AR57" s="18">
        <f t="shared" si="29"/>
        <v>6.2150988300198984</v>
      </c>
      <c r="AS57" s="18"/>
      <c r="AT57" s="65"/>
      <c r="AU57" s="18">
        <f t="shared" si="30"/>
        <v>9.9080490052763679</v>
      </c>
      <c r="AV57" s="18">
        <f t="shared" si="30"/>
        <v>13.706618443019018</v>
      </c>
      <c r="AW57" s="18">
        <f t="shared" si="30"/>
        <v>18.586205165295578</v>
      </c>
      <c r="AX57" s="18">
        <f t="shared" si="30"/>
        <v>43.173034971830489</v>
      </c>
      <c r="AY57" s="18">
        <f t="shared" si="30"/>
        <v>11.121126710663869</v>
      </c>
      <c r="AZ57" s="18">
        <f>AZ11/$D11*100</f>
        <v>3.5049657039146593</v>
      </c>
    </row>
    <row r="58" spans="2:52" s="23" customFormat="1" ht="12.75" customHeight="1" x14ac:dyDescent="0.2">
      <c r="B58" s="130"/>
      <c r="C58" s="7" t="s">
        <v>12</v>
      </c>
      <c r="D58" s="17">
        <f t="shared" si="24"/>
        <v>100</v>
      </c>
      <c r="E58" s="18">
        <f t="shared" si="24"/>
        <v>14.322663078219508</v>
      </c>
      <c r="F58" s="18">
        <f t="shared" si="24"/>
        <v>20.238476745912113</v>
      </c>
      <c r="G58" s="18">
        <f t="shared" si="24"/>
        <v>24.703943782128487</v>
      </c>
      <c r="H58" s="18">
        <f t="shared" si="24"/>
        <v>33.93918563546098</v>
      </c>
      <c r="I58" s="18">
        <f t="shared" si="24"/>
        <v>4.4058065790239143</v>
      </c>
      <c r="J58" s="18"/>
      <c r="K58" s="65"/>
      <c r="L58" s="18">
        <f t="shared" si="25"/>
        <v>30.676136548556588</v>
      </c>
      <c r="M58" s="18">
        <f t="shared" si="25"/>
        <v>31.150741288087406</v>
      </c>
      <c r="N58" s="18">
        <f t="shared" si="25"/>
        <v>19.853143956674636</v>
      </c>
      <c r="O58" s="18">
        <f t="shared" si="25"/>
        <v>12.835148054063495</v>
      </c>
      <c r="P58" s="18">
        <f>P12/$D12*100</f>
        <v>3.9177064930549523</v>
      </c>
      <c r="Q58" s="18"/>
      <c r="R58" s="65"/>
      <c r="S58" s="18">
        <f t="shared" si="26"/>
        <v>30.213870696604868</v>
      </c>
      <c r="T58" s="18">
        <f t="shared" si="26"/>
        <v>28.344895257010442</v>
      </c>
      <c r="U58" s="18">
        <f t="shared" si="26"/>
        <v>13.759943981259878</v>
      </c>
      <c r="V58" s="18">
        <f t="shared" si="26"/>
        <v>21.833863197426169</v>
      </c>
      <c r="W58" s="18">
        <f t="shared" si="31"/>
        <v>4.2803032081357184</v>
      </c>
      <c r="X58" s="18"/>
      <c r="Y58" s="65"/>
      <c r="Z58" s="18">
        <f t="shared" si="27"/>
        <v>35.309210285339596</v>
      </c>
      <c r="AA58" s="18">
        <f t="shared" si="27"/>
        <v>24.602572984880634</v>
      </c>
      <c r="AB58" s="18">
        <f t="shared" si="27"/>
        <v>16.347111047153192</v>
      </c>
      <c r="AC58" s="18">
        <f t="shared" si="27"/>
        <v>17.933754571034623</v>
      </c>
      <c r="AD58" s="18">
        <f t="shared" si="32"/>
        <v>4.2402274520290133</v>
      </c>
      <c r="AE58" s="18"/>
      <c r="AF58" s="65"/>
      <c r="AG58" s="18">
        <f t="shared" si="28"/>
        <v>43.320981064488727</v>
      </c>
      <c r="AH58" s="18">
        <f t="shared" si="28"/>
        <v>21.026444527453648</v>
      </c>
      <c r="AI58" s="18">
        <f t="shared" si="28"/>
        <v>12.902285548494099</v>
      </c>
      <c r="AJ58" s="18">
        <f t="shared" si="28"/>
        <v>15.944534314384217</v>
      </c>
      <c r="AK58" s="18">
        <f t="shared" si="33"/>
        <v>5.2386308856163764</v>
      </c>
      <c r="AL58" s="18"/>
      <c r="AM58" s="65"/>
      <c r="AN58" s="18">
        <f t="shared" si="29"/>
        <v>48.146983023596711</v>
      </c>
      <c r="AO58" s="18">
        <f t="shared" si="29"/>
        <v>23.518992409987447</v>
      </c>
      <c r="AP58" s="18">
        <f t="shared" si="29"/>
        <v>5.6637676381805626</v>
      </c>
      <c r="AQ58" s="18">
        <f t="shared" si="29"/>
        <v>15.839209409887332</v>
      </c>
      <c r="AR58" s="18">
        <f t="shared" si="29"/>
        <v>5.1067364012039063</v>
      </c>
      <c r="AS58" s="18"/>
      <c r="AT58" s="65"/>
      <c r="AU58" s="18">
        <f t="shared" si="30"/>
        <v>11.906303443555274</v>
      </c>
      <c r="AV58" s="18">
        <f t="shared" si="30"/>
        <v>19.635987223839876</v>
      </c>
      <c r="AW58" s="18">
        <f t="shared" si="30"/>
        <v>18.098887750347309</v>
      </c>
      <c r="AX58" s="18">
        <f t="shared" si="30"/>
        <v>38.966785969720455</v>
      </c>
      <c r="AY58" s="18">
        <f t="shared" si="30"/>
        <v>8.4253801385051723</v>
      </c>
      <c r="AZ58" s="18"/>
    </row>
    <row r="59" spans="2:52" s="23" customFormat="1" ht="12.75" customHeight="1" x14ac:dyDescent="0.2">
      <c r="B59" s="131"/>
      <c r="C59" s="7" t="s">
        <v>13</v>
      </c>
      <c r="D59" s="17">
        <f t="shared" si="24"/>
        <v>100</v>
      </c>
      <c r="E59" s="18">
        <f t="shared" si="24"/>
        <v>10.432540167719253</v>
      </c>
      <c r="F59" s="18">
        <f t="shared" si="24"/>
        <v>21.265582892072349</v>
      </c>
      <c r="G59" s="18">
        <f t="shared" si="24"/>
        <v>16.509046374911673</v>
      </c>
      <c r="H59" s="18">
        <f t="shared" si="24"/>
        <v>38.233397792744626</v>
      </c>
      <c r="I59" s="18">
        <f t="shared" si="24"/>
        <v>9.3203047180070655</v>
      </c>
      <c r="J59" s="18">
        <f>J13/$D13*100</f>
        <v>4.2391280545450414</v>
      </c>
      <c r="K59" s="65"/>
      <c r="L59" s="18">
        <f t="shared" si="25"/>
        <v>23.340024940559751</v>
      </c>
      <c r="M59" s="18">
        <f t="shared" si="25"/>
        <v>26.7230009154997</v>
      </c>
      <c r="N59" s="18">
        <f t="shared" si="25"/>
        <v>13.119061496985321</v>
      </c>
      <c r="O59" s="18">
        <f t="shared" si="25"/>
        <v>26.886840388170892</v>
      </c>
      <c r="P59" s="18">
        <f>P13/$D13*100</f>
        <v>6.9723763259380735</v>
      </c>
      <c r="Q59" s="18"/>
      <c r="R59" s="65"/>
      <c r="S59" s="18">
        <f t="shared" si="26"/>
        <v>23.637091632881862</v>
      </c>
      <c r="T59" s="18">
        <f t="shared" si="26"/>
        <v>20.204404891946343</v>
      </c>
      <c r="U59" s="18">
        <f t="shared" si="26"/>
        <v>12.249460171295755</v>
      </c>
      <c r="V59" s="18">
        <f t="shared" si="26"/>
        <v>31.841470165731845</v>
      </c>
      <c r="W59" s="18">
        <f t="shared" si="31"/>
        <v>10.0383444834806</v>
      </c>
      <c r="X59" s="18"/>
      <c r="Y59" s="65"/>
      <c r="Z59" s="18">
        <f t="shared" si="27"/>
        <v>24.27042390691706</v>
      </c>
      <c r="AA59" s="18">
        <f t="shared" si="27"/>
        <v>28.925537454674821</v>
      </c>
      <c r="AB59" s="18">
        <f t="shared" si="27"/>
        <v>12.851626329949337</v>
      </c>
      <c r="AC59" s="18">
        <f t="shared" si="27"/>
        <v>23.566066962844442</v>
      </c>
      <c r="AD59" s="18">
        <f t="shared" si="32"/>
        <v>8.3194093905063955</v>
      </c>
      <c r="AE59" s="18"/>
      <c r="AF59" s="65"/>
      <c r="AG59" s="18">
        <f t="shared" si="28"/>
        <v>29.770382238584244</v>
      </c>
      <c r="AH59" s="18">
        <f t="shared" si="28"/>
        <v>25.90305354804293</v>
      </c>
      <c r="AI59" s="18">
        <f t="shared" si="28"/>
        <v>11.623190035473819</v>
      </c>
      <c r="AJ59" s="18">
        <f t="shared" si="28"/>
        <v>20.945777927546608</v>
      </c>
      <c r="AK59" s="18">
        <f t="shared" si="33"/>
        <v>8.926435318612528</v>
      </c>
      <c r="AL59" s="18"/>
      <c r="AM59" s="65"/>
      <c r="AN59" s="18">
        <f t="shared" si="29"/>
        <v>35.65635894697305</v>
      </c>
      <c r="AO59" s="18">
        <f t="shared" si="29"/>
        <v>23.665113348106942</v>
      </c>
      <c r="AP59" s="18">
        <f t="shared" si="29"/>
        <v>8.2146697358788412</v>
      </c>
      <c r="AQ59" s="18">
        <f t="shared" si="29"/>
        <v>20.717401659796582</v>
      </c>
      <c r="AR59" s="18">
        <f t="shared" si="29"/>
        <v>9.2014641842076923</v>
      </c>
      <c r="AS59" s="18"/>
      <c r="AT59" s="65"/>
      <c r="AU59" s="18">
        <f t="shared" si="30"/>
        <v>9.1076902768830799</v>
      </c>
      <c r="AV59" s="18">
        <f t="shared" si="30"/>
        <v>18.840693880711605</v>
      </c>
      <c r="AW59" s="18">
        <f t="shared" si="30"/>
        <v>11.389379049698839</v>
      </c>
      <c r="AX59" s="18">
        <f t="shared" si="30"/>
        <v>42.367243177357381</v>
      </c>
      <c r="AY59" s="18">
        <f t="shared" si="30"/>
        <v>15.629074985159988</v>
      </c>
      <c r="AZ59" s="18"/>
    </row>
    <row r="60" spans="2:52" s="23" customFormat="1" ht="12.75" customHeight="1" x14ac:dyDescent="0.2">
      <c r="B60" s="129" t="s">
        <v>82</v>
      </c>
      <c r="C60" s="7" t="s">
        <v>14</v>
      </c>
      <c r="D60" s="17">
        <f t="shared" si="24"/>
        <v>100</v>
      </c>
      <c r="E60" s="18">
        <f t="shared" si="24"/>
        <v>9.5666402202136034</v>
      </c>
      <c r="F60" s="18">
        <f t="shared" si="24"/>
        <v>22.321716397691603</v>
      </c>
      <c r="G60" s="18">
        <f t="shared" si="24"/>
        <v>19.988562855918634</v>
      </c>
      <c r="H60" s="18">
        <f t="shared" si="24"/>
        <v>36.829396436827423</v>
      </c>
      <c r="I60" s="18">
        <f t="shared" si="24"/>
        <v>7.6848768927261277</v>
      </c>
      <c r="J60" s="18">
        <f>J14/$D14*100</f>
        <v>3.6088071966226218</v>
      </c>
      <c r="K60" s="65"/>
      <c r="L60" s="18">
        <f t="shared" si="25"/>
        <v>25.778128242898973</v>
      </c>
      <c r="M60" s="18">
        <f t="shared" si="25"/>
        <v>24.392349695982507</v>
      </c>
      <c r="N60" s="18">
        <f t="shared" si="25"/>
        <v>15.139207667467403</v>
      </c>
      <c r="O60" s="18">
        <f t="shared" si="25"/>
        <v>25.899888460083847</v>
      </c>
      <c r="P60" s="18">
        <f>P14/$D14*100</f>
        <v>6.0130114776129995</v>
      </c>
      <c r="Q60" s="18">
        <f>Q14/$D14*100</f>
        <v>2.7774144559542902</v>
      </c>
      <c r="R60" s="65"/>
      <c r="S60" s="18">
        <f t="shared" si="26"/>
        <v>24.827852348838249</v>
      </c>
      <c r="T60" s="18">
        <f t="shared" si="26"/>
        <v>22.341972233061533</v>
      </c>
      <c r="U60" s="18">
        <f t="shared" si="26"/>
        <v>13.560951996632273</v>
      </c>
      <c r="V60" s="18">
        <f t="shared" si="26"/>
        <v>28.88669432561251</v>
      </c>
      <c r="W60" s="18">
        <f t="shared" si="31"/>
        <v>8.1618939692356776</v>
      </c>
      <c r="X60" s="18">
        <f>X14/$D14*100</f>
        <v>2.2206351266197748</v>
      </c>
      <c r="Y60" s="65"/>
      <c r="Z60" s="18">
        <f t="shared" si="27"/>
        <v>27.688888890367608</v>
      </c>
      <c r="AA60" s="18">
        <f t="shared" si="27"/>
        <v>24.005153921588242</v>
      </c>
      <c r="AB60" s="18">
        <f t="shared" si="27"/>
        <v>13.152532654929644</v>
      </c>
      <c r="AC60" s="18">
        <f t="shared" si="27"/>
        <v>25.681894788403021</v>
      </c>
      <c r="AD60" s="18">
        <f t="shared" si="32"/>
        <v>7.2283067917688193</v>
      </c>
      <c r="AE60" s="18">
        <f>AE14/$D14*100</f>
        <v>2.2432229529426895</v>
      </c>
      <c r="AF60" s="65"/>
      <c r="AG60" s="18">
        <f t="shared" si="28"/>
        <v>30.866057145456104</v>
      </c>
      <c r="AH60" s="18">
        <f t="shared" si="28"/>
        <v>21.372513183463525</v>
      </c>
      <c r="AI60" s="18">
        <f t="shared" si="28"/>
        <v>13.246776580669206</v>
      </c>
      <c r="AJ60" s="18">
        <f t="shared" si="28"/>
        <v>24.256150028941626</v>
      </c>
      <c r="AK60" s="18">
        <f t="shared" si="33"/>
        <v>7.5574859721030734</v>
      </c>
      <c r="AL60" s="18">
        <f>AL14/$D14*100</f>
        <v>2.701017089366478</v>
      </c>
      <c r="AM60" s="65"/>
      <c r="AN60" s="18">
        <f t="shared" si="29"/>
        <v>35.848486501737177</v>
      </c>
      <c r="AO60" s="18">
        <f t="shared" si="29"/>
        <v>22.738632671045721</v>
      </c>
      <c r="AP60" s="18">
        <f t="shared" si="29"/>
        <v>8.7285985485654685</v>
      </c>
      <c r="AQ60" s="18">
        <f t="shared" si="29"/>
        <v>22.117347471387252</v>
      </c>
      <c r="AR60" s="18">
        <f t="shared" si="29"/>
        <v>7.9543702844185704</v>
      </c>
      <c r="AS60" s="18">
        <f>AS14/$D14*100</f>
        <v>2.6125645228458176</v>
      </c>
      <c r="AT60" s="65"/>
      <c r="AU60" s="18">
        <f t="shared" si="30"/>
        <v>9.6471331790433315</v>
      </c>
      <c r="AV60" s="18">
        <f t="shared" si="30"/>
        <v>16.89625252238152</v>
      </c>
      <c r="AW60" s="18">
        <f t="shared" si="30"/>
        <v>15.370152490259784</v>
      </c>
      <c r="AX60" s="18">
        <f t="shared" si="30"/>
        <v>44.254530598632833</v>
      </c>
      <c r="AY60" s="18">
        <f t="shared" si="30"/>
        <v>11.100450707707168</v>
      </c>
      <c r="AZ60" s="18">
        <f>AZ14/$D14*100</f>
        <v>2.7314805019753896</v>
      </c>
    </row>
    <row r="61" spans="2:52" s="23" customFormat="1" ht="12.75" customHeight="1" x14ac:dyDescent="0.2">
      <c r="B61" s="130"/>
      <c r="C61" s="7" t="s">
        <v>15</v>
      </c>
      <c r="D61" s="17">
        <f t="shared" si="24"/>
        <v>100</v>
      </c>
      <c r="E61" s="18">
        <f t="shared" si="24"/>
        <v>18.303361007082579</v>
      </c>
      <c r="F61" s="18">
        <f t="shared" si="24"/>
        <v>19.642865556087216</v>
      </c>
      <c r="G61" s="18">
        <f t="shared" si="24"/>
        <v>25.15684633050952</v>
      </c>
      <c r="H61" s="18">
        <f t="shared" si="24"/>
        <v>28.126757944094997</v>
      </c>
      <c r="I61" s="18">
        <f t="shared" si="24"/>
        <v>3.6552521637544464</v>
      </c>
      <c r="J61" s="18">
        <f>J15/$D15*100</f>
        <v>5.1149169984712559</v>
      </c>
      <c r="K61" s="65"/>
      <c r="L61" s="18">
        <f t="shared" si="25"/>
        <v>37.745954931678547</v>
      </c>
      <c r="M61" s="18">
        <f t="shared" si="25"/>
        <v>25.791040034224348</v>
      </c>
      <c r="N61" s="18">
        <f t="shared" si="25"/>
        <v>18.343280060673191</v>
      </c>
      <c r="O61" s="18">
        <f t="shared" si="25"/>
        <v>12.158151148459313</v>
      </c>
      <c r="P61" s="18"/>
      <c r="Q61" s="18"/>
      <c r="R61" s="65"/>
      <c r="S61" s="18">
        <f t="shared" si="26"/>
        <v>27.875373048868035</v>
      </c>
      <c r="T61" s="18">
        <f t="shared" si="26"/>
        <v>23.923790652578674</v>
      </c>
      <c r="U61" s="18">
        <f t="shared" si="26"/>
        <v>16.999560184580908</v>
      </c>
      <c r="V61" s="18">
        <f t="shared" si="26"/>
        <v>22.117482385795743</v>
      </c>
      <c r="W61" s="18">
        <f t="shared" si="31"/>
        <v>5.2385171591855162</v>
      </c>
      <c r="X61" s="18"/>
      <c r="Y61" s="65"/>
      <c r="Z61" s="18">
        <f t="shared" si="27"/>
        <v>34.241530682958285</v>
      </c>
      <c r="AA61" s="18">
        <f t="shared" si="27"/>
        <v>22.340658857460621</v>
      </c>
      <c r="AB61" s="18">
        <f t="shared" si="27"/>
        <v>17.051893592535919</v>
      </c>
      <c r="AC61" s="18">
        <f t="shared" si="27"/>
        <v>18.121806686815116</v>
      </c>
      <c r="AD61" s="18">
        <f t="shared" si="32"/>
        <v>4.3988336112389437</v>
      </c>
      <c r="AE61" s="18"/>
      <c r="AF61" s="65"/>
      <c r="AG61" s="18">
        <f t="shared" si="28"/>
        <v>40.032365446982354</v>
      </c>
      <c r="AH61" s="18">
        <f t="shared" si="28"/>
        <v>19.830290235539945</v>
      </c>
      <c r="AI61" s="18">
        <f t="shared" si="28"/>
        <v>14.547061921062154</v>
      </c>
      <c r="AJ61" s="18">
        <f t="shared" si="28"/>
        <v>17.610325951645713</v>
      </c>
      <c r="AK61" s="18">
        <f t="shared" si="33"/>
        <v>4.13467987577872</v>
      </c>
      <c r="AL61" s="18"/>
      <c r="AM61" s="65"/>
      <c r="AN61" s="18">
        <f t="shared" si="29"/>
        <v>43.225706125023606</v>
      </c>
      <c r="AO61" s="18">
        <f t="shared" si="29"/>
        <v>21.227351593064022</v>
      </c>
      <c r="AP61" s="18">
        <f t="shared" si="29"/>
        <v>7.2245466378685901</v>
      </c>
      <c r="AQ61" s="18">
        <f t="shared" si="29"/>
        <v>17.925612758793235</v>
      </c>
      <c r="AR61" s="18">
        <f t="shared" si="29"/>
        <v>6.2118390672926465</v>
      </c>
      <c r="AS61" s="18"/>
      <c r="AT61" s="65"/>
      <c r="AU61" s="18">
        <f t="shared" si="30"/>
        <v>14.097361150452187</v>
      </c>
      <c r="AV61" s="18">
        <f t="shared" si="30"/>
        <v>13.571510486369029</v>
      </c>
      <c r="AW61" s="18">
        <f t="shared" si="30"/>
        <v>16.327956504048633</v>
      </c>
      <c r="AX61" s="18">
        <f t="shared" si="30"/>
        <v>36.256031542181638</v>
      </c>
      <c r="AY61" s="18">
        <f t="shared" si="30"/>
        <v>12.858117006355693</v>
      </c>
      <c r="AZ61" s="18">
        <f>AZ15/$D15*100</f>
        <v>6.8890233105928251</v>
      </c>
    </row>
    <row r="62" spans="2:52" s="23" customFormat="1" ht="12.75" customHeight="1" x14ac:dyDescent="0.2">
      <c r="B62" s="130"/>
      <c r="C62" s="7" t="s">
        <v>16</v>
      </c>
      <c r="D62" s="17">
        <f t="shared" si="24"/>
        <v>100</v>
      </c>
      <c r="E62" s="18">
        <f t="shared" si="24"/>
        <v>19.609836989697989</v>
      </c>
      <c r="F62" s="18">
        <f t="shared" si="24"/>
        <v>26.729098037725375</v>
      </c>
      <c r="G62" s="18">
        <f t="shared" si="24"/>
        <v>22.543534045971878</v>
      </c>
      <c r="H62" s="18">
        <f t="shared" si="24"/>
        <v>24.74630951523952</v>
      </c>
      <c r="I62" s="18">
        <f t="shared" si="24"/>
        <v>5.2851207241763243</v>
      </c>
      <c r="J62" s="18"/>
      <c r="K62" s="65"/>
      <c r="L62" s="18">
        <f t="shared" si="25"/>
        <v>32.468589993303624</v>
      </c>
      <c r="M62" s="18">
        <f t="shared" si="25"/>
        <v>33.885878888236412</v>
      </c>
      <c r="N62" s="18">
        <f t="shared" si="25"/>
        <v>18.979668314871727</v>
      </c>
      <c r="O62" s="18">
        <f t="shared" si="25"/>
        <v>9.5108242757641204</v>
      </c>
      <c r="P62" s="18">
        <f>P16/$D16*100</f>
        <v>4.259242288444602</v>
      </c>
      <c r="Q62" s="18"/>
      <c r="R62" s="65"/>
      <c r="S62" s="18">
        <f t="shared" si="26"/>
        <v>27.092403878764475</v>
      </c>
      <c r="T62" s="18">
        <f t="shared" si="26"/>
        <v>37.26691564845094</v>
      </c>
      <c r="U62" s="18">
        <f t="shared" si="26"/>
        <v>17.259857521894027</v>
      </c>
      <c r="V62" s="18">
        <f t="shared" si="26"/>
        <v>13.730606692407592</v>
      </c>
      <c r="W62" s="18">
        <f t="shared" si="31"/>
        <v>3.7544200191034398</v>
      </c>
      <c r="X62" s="18"/>
      <c r="Y62" s="65"/>
      <c r="Z62" s="18">
        <f t="shared" si="27"/>
        <v>38.077425159714437</v>
      </c>
      <c r="AA62" s="18">
        <f t="shared" si="27"/>
        <v>25.532849876595471</v>
      </c>
      <c r="AB62" s="18">
        <f t="shared" si="27"/>
        <v>16.915673437858121</v>
      </c>
      <c r="AC62" s="18">
        <f t="shared" si="27"/>
        <v>12.368261657052155</v>
      </c>
      <c r="AD62" s="18">
        <f t="shared" si="32"/>
        <v>5.9209845444158757</v>
      </c>
      <c r="AE62" s="18"/>
      <c r="AF62" s="65"/>
      <c r="AG62" s="18">
        <f t="shared" si="28"/>
        <v>43.923602354272539</v>
      </c>
      <c r="AH62" s="18">
        <f t="shared" si="28"/>
        <v>25.848254260796942</v>
      </c>
      <c r="AI62" s="18">
        <f t="shared" si="28"/>
        <v>11.405309724050818</v>
      </c>
      <c r="AJ62" s="18">
        <f t="shared" si="28"/>
        <v>11.717043792099874</v>
      </c>
      <c r="AK62" s="18">
        <f t="shared" si="33"/>
        <v>5.9209845444158757</v>
      </c>
      <c r="AL62" s="18"/>
      <c r="AM62" s="65"/>
      <c r="AN62" s="18">
        <f t="shared" si="29"/>
        <v>48.85144109781325</v>
      </c>
      <c r="AO62" s="18">
        <f t="shared" si="29"/>
        <v>25.514911477271212</v>
      </c>
      <c r="AP62" s="18">
        <f t="shared" si="29"/>
        <v>7.967374621369153</v>
      </c>
      <c r="AQ62" s="18">
        <f t="shared" si="29"/>
        <v>10.375757444710509</v>
      </c>
      <c r="AR62" s="18">
        <f t="shared" si="29"/>
        <v>6.1057100344719171</v>
      </c>
      <c r="AS62" s="18"/>
      <c r="AT62" s="65"/>
      <c r="AU62" s="18">
        <f t="shared" si="30"/>
        <v>13.180395036752628</v>
      </c>
      <c r="AV62" s="18">
        <f t="shared" si="30"/>
        <v>22.55760305194627</v>
      </c>
      <c r="AW62" s="18">
        <f t="shared" si="30"/>
        <v>16.716960809578076</v>
      </c>
      <c r="AX62" s="18">
        <f t="shared" si="30"/>
        <v>32.859077907485648</v>
      </c>
      <c r="AY62" s="18">
        <f t="shared" si="30"/>
        <v>13.278464472884746</v>
      </c>
      <c r="AZ62" s="18"/>
    </row>
    <row r="63" spans="2:52" s="23" customFormat="1" ht="12.75" customHeight="1" x14ac:dyDescent="0.2">
      <c r="B63" s="123" t="s">
        <v>116</v>
      </c>
      <c r="C63" s="7" t="s">
        <v>115</v>
      </c>
      <c r="D63" s="17">
        <f t="shared" si="24"/>
        <v>100</v>
      </c>
      <c r="E63" s="18">
        <f t="shared" si="24"/>
        <v>14.074506500350619</v>
      </c>
      <c r="F63" s="18">
        <f t="shared" si="24"/>
        <v>23.573697648823714</v>
      </c>
      <c r="G63" s="18">
        <f t="shared" si="24"/>
        <v>22.793573720430928</v>
      </c>
      <c r="H63" s="18">
        <f t="shared" si="24"/>
        <v>30.00850211329163</v>
      </c>
      <c r="I63" s="18">
        <f t="shared" si="24"/>
        <v>6.1454373217915537</v>
      </c>
      <c r="J63" s="18">
        <f>J17/$D17*100</f>
        <v>3.4042826953115517</v>
      </c>
      <c r="K63" s="65"/>
      <c r="L63" s="18">
        <f t="shared" si="25"/>
        <v>30.109394418635503</v>
      </c>
      <c r="M63" s="18">
        <f t="shared" si="25"/>
        <v>27.598551131746241</v>
      </c>
      <c r="N63" s="18">
        <f t="shared" si="25"/>
        <v>17.983516998055897</v>
      </c>
      <c r="O63" s="18">
        <f t="shared" si="25"/>
        <v>17.004736038359137</v>
      </c>
      <c r="P63" s="18">
        <f>P17/$D17*100</f>
        <v>4.6849655258889094</v>
      </c>
      <c r="Q63" s="18">
        <f>Q17/$D17*100</f>
        <v>2.6188358873143027</v>
      </c>
      <c r="R63" s="65"/>
      <c r="S63" s="18">
        <f t="shared" si="26"/>
        <v>26.37285743559535</v>
      </c>
      <c r="T63" s="18">
        <f t="shared" si="26"/>
        <v>27.738935901915273</v>
      </c>
      <c r="U63" s="18">
        <f t="shared" si="26"/>
        <v>15.747196536814311</v>
      </c>
      <c r="V63" s="18">
        <f t="shared" si="26"/>
        <v>21.591957237916606</v>
      </c>
      <c r="W63" s="18">
        <f t="shared" si="31"/>
        <v>6.2311564886123936</v>
      </c>
      <c r="X63" s="18">
        <f>X17/$D17*100</f>
        <v>2.31789639914604</v>
      </c>
      <c r="Y63" s="65"/>
      <c r="Z63" s="18">
        <f t="shared" si="27"/>
        <v>32.267750170755917</v>
      </c>
      <c r="AA63" s="18">
        <f t="shared" si="27"/>
        <v>25.168311135081122</v>
      </c>
      <c r="AB63" s="18">
        <f t="shared" si="27"/>
        <v>15.822790062917779</v>
      </c>
      <c r="AC63" s="18">
        <f t="shared" si="27"/>
        <v>18.600214148335851</v>
      </c>
      <c r="AD63" s="18">
        <f t="shared" si="32"/>
        <v>5.8108293530609849</v>
      </c>
      <c r="AE63" s="18">
        <f>AE17/$D17*100</f>
        <v>2.3301051298483388</v>
      </c>
      <c r="AF63" s="65"/>
      <c r="AG63" s="18">
        <f t="shared" si="28"/>
        <v>37.01230015657314</v>
      </c>
      <c r="AH63" s="18">
        <f t="shared" si="28"/>
        <v>23.357770468146526</v>
      </c>
      <c r="AI63" s="18">
        <f t="shared" si="28"/>
        <v>13.172236978055174</v>
      </c>
      <c r="AJ63" s="18">
        <f t="shared" si="28"/>
        <v>17.543119188557409</v>
      </c>
      <c r="AK63" s="18">
        <f t="shared" si="33"/>
        <v>6.3370301337604973</v>
      </c>
      <c r="AL63" s="18">
        <f>AL17/$D17*100</f>
        <v>2.5775430749072417</v>
      </c>
      <c r="AM63" s="65"/>
      <c r="AN63" s="18">
        <f t="shared" si="29"/>
        <v>41.993485067908615</v>
      </c>
      <c r="AO63" s="18">
        <f t="shared" si="29"/>
        <v>23.929885078283643</v>
      </c>
      <c r="AP63" s="18">
        <f t="shared" si="29"/>
        <v>7.9022202987639085</v>
      </c>
      <c r="AQ63" s="18">
        <f t="shared" si="29"/>
        <v>16.575776138282119</v>
      </c>
      <c r="AR63" s="18">
        <f t="shared" si="29"/>
        <v>6.9948914320365239</v>
      </c>
      <c r="AS63" s="18">
        <f>AS17/$D17*100</f>
        <v>2.6037419847251799</v>
      </c>
      <c r="AT63" s="65"/>
      <c r="AU63" s="18">
        <f t="shared" si="30"/>
        <v>11.950844679231334</v>
      </c>
      <c r="AV63" s="18">
        <f t="shared" si="30"/>
        <v>18.822530660854085</v>
      </c>
      <c r="AW63" s="18">
        <f t="shared" si="30"/>
        <v>15.995384237603579</v>
      </c>
      <c r="AX63" s="18">
        <f t="shared" si="30"/>
        <v>37.991720430987577</v>
      </c>
      <c r="AY63" s="18">
        <f t="shared" si="30"/>
        <v>11.912768528041646</v>
      </c>
      <c r="AZ63" s="18">
        <f>AZ17/$D17*100</f>
        <v>3.3267514632817665</v>
      </c>
    </row>
    <row r="64" spans="2:52" s="23" customFormat="1" ht="12.75" customHeight="1" x14ac:dyDescent="0.2">
      <c r="B64" s="129" t="s">
        <v>84</v>
      </c>
      <c r="C64" s="7" t="s">
        <v>17</v>
      </c>
      <c r="D64" s="17">
        <f t="shared" si="24"/>
        <v>100</v>
      </c>
      <c r="E64" s="18">
        <f t="shared" si="24"/>
        <v>16.03756849993783</v>
      </c>
      <c r="F64" s="18">
        <f t="shared" si="24"/>
        <v>21.155950906238314</v>
      </c>
      <c r="G64" s="18">
        <f t="shared" si="24"/>
        <v>23.841696977875898</v>
      </c>
      <c r="H64" s="18">
        <f t="shared" si="24"/>
        <v>30.803630045803139</v>
      </c>
      <c r="I64" s="18">
        <f t="shared" si="24"/>
        <v>4.7480583638779503</v>
      </c>
      <c r="J64" s="18">
        <f>J18/$D18*100</f>
        <v>3.4130952062668758</v>
      </c>
      <c r="K64" s="65"/>
      <c r="L64" s="18">
        <f t="shared" si="25"/>
        <v>30.82748752434339</v>
      </c>
      <c r="M64" s="18">
        <f t="shared" si="25"/>
        <v>30.103829418657114</v>
      </c>
      <c r="N64" s="18">
        <f t="shared" si="25"/>
        <v>13.817871327696743</v>
      </c>
      <c r="O64" s="18">
        <f t="shared" si="25"/>
        <v>19.589447031029259</v>
      </c>
      <c r="P64" s="18"/>
      <c r="Q64" s="18">
        <f>Q18/$D18*100</f>
        <v>3.0843114188701435</v>
      </c>
      <c r="R64" s="65"/>
      <c r="S64" s="18">
        <f t="shared" si="26"/>
        <v>27.791517020322193</v>
      </c>
      <c r="T64" s="18">
        <f t="shared" si="26"/>
        <v>29.609080886050648</v>
      </c>
      <c r="U64" s="18">
        <f t="shared" si="26"/>
        <v>14.717615597424704</v>
      </c>
      <c r="V64" s="18">
        <f t="shared" si="26"/>
        <v>20.875811464066413</v>
      </c>
      <c r="W64" s="18">
        <f t="shared" si="31"/>
        <v>3.9216636132658902</v>
      </c>
      <c r="X64" s="18">
        <f>X18/$D18*100</f>
        <v>3.0843114188701435</v>
      </c>
      <c r="Y64" s="65"/>
      <c r="Z64" s="18">
        <f t="shared" si="27"/>
        <v>31.353489385665956</v>
      </c>
      <c r="AA64" s="18">
        <f t="shared" si="27"/>
        <v>28.12026685746708</v>
      </c>
      <c r="AB64" s="18">
        <f t="shared" si="27"/>
        <v>14.524727241554769</v>
      </c>
      <c r="AC64" s="18">
        <f t="shared" si="27"/>
        <v>18.438630039437463</v>
      </c>
      <c r="AD64" s="18">
        <f t="shared" si="32"/>
        <v>4.7636457732572985</v>
      </c>
      <c r="AE64" s="18"/>
      <c r="AF64" s="65"/>
      <c r="AG64" s="18">
        <f t="shared" si="28"/>
        <v>34.505954874174009</v>
      </c>
      <c r="AH64" s="18">
        <f t="shared" si="28"/>
        <v>26.004727996947867</v>
      </c>
      <c r="AI64" s="18">
        <f t="shared" si="28"/>
        <v>14.877677242594492</v>
      </c>
      <c r="AJ64" s="18">
        <f t="shared" si="28"/>
        <v>16.070370808894456</v>
      </c>
      <c r="AK64" s="18">
        <f t="shared" si="33"/>
        <v>5.742028374771734</v>
      </c>
      <c r="AL64" s="18"/>
      <c r="AM64" s="65"/>
      <c r="AN64" s="18">
        <f t="shared" si="29"/>
        <v>40.923016106423866</v>
      </c>
      <c r="AO64" s="18">
        <f t="shared" si="29"/>
        <v>21.167489748084883</v>
      </c>
      <c r="AP64" s="18">
        <f t="shared" si="29"/>
        <v>12.241398809789045</v>
      </c>
      <c r="AQ64" s="18">
        <f t="shared" si="29"/>
        <v>16.201217201404351</v>
      </c>
      <c r="AR64" s="18">
        <f t="shared" si="29"/>
        <v>6.6676374316804177</v>
      </c>
      <c r="AS64" s="18"/>
      <c r="AT64" s="65"/>
      <c r="AU64" s="18">
        <f t="shared" si="30"/>
        <v>14.24310884153677</v>
      </c>
      <c r="AV64" s="18">
        <f t="shared" si="30"/>
        <v>21.572209639410129</v>
      </c>
      <c r="AW64" s="18">
        <f t="shared" si="30"/>
        <v>15.373579022818392</v>
      </c>
      <c r="AX64" s="18">
        <f t="shared" si="30"/>
        <v>36.364593239910725</v>
      </c>
      <c r="AY64" s="18">
        <f t="shared" si="30"/>
        <v>9.1670263271471715</v>
      </c>
      <c r="AZ64" s="18">
        <f>AZ18/$D18*100</f>
        <v>3.2794829291768033</v>
      </c>
    </row>
    <row r="65" spans="2:53" s="23" customFormat="1" ht="12.75" customHeight="1" x14ac:dyDescent="0.2">
      <c r="B65" s="130"/>
      <c r="C65" s="7" t="s">
        <v>18</v>
      </c>
      <c r="D65" s="17">
        <f t="shared" si="24"/>
        <v>100</v>
      </c>
      <c r="E65" s="18">
        <f t="shared" si="24"/>
        <v>12.915231758164467</v>
      </c>
      <c r="F65" s="18">
        <f t="shared" si="24"/>
        <v>18.1585256495887</v>
      </c>
      <c r="G65" s="18">
        <f t="shared" si="24"/>
        <v>21.783262571293132</v>
      </c>
      <c r="H65" s="18">
        <f t="shared" si="24"/>
        <v>35.833032417291804</v>
      </c>
      <c r="I65" s="18">
        <f t="shared" si="24"/>
        <v>8.0420085955057417</v>
      </c>
      <c r="J65" s="18">
        <f>J19/$D19*100</f>
        <v>3.2679390081561599</v>
      </c>
      <c r="K65" s="65"/>
      <c r="L65" s="18">
        <f t="shared" si="25"/>
        <v>27.406120610097474</v>
      </c>
      <c r="M65" s="18">
        <f t="shared" si="25"/>
        <v>25.169843844031835</v>
      </c>
      <c r="N65" s="18">
        <f t="shared" si="25"/>
        <v>16.708462631793143</v>
      </c>
      <c r="O65" s="18">
        <f t="shared" si="25"/>
        <v>22.231596196966599</v>
      </c>
      <c r="P65" s="18">
        <f>P19/$D19*100</f>
        <v>6.0177821122472857</v>
      </c>
      <c r="Q65" s="18">
        <f>Q19/$D19*100</f>
        <v>2.4661946048636514</v>
      </c>
      <c r="R65" s="65"/>
      <c r="S65" s="18">
        <f t="shared" si="26"/>
        <v>20.591832513204714</v>
      </c>
      <c r="T65" s="18">
        <f t="shared" si="26"/>
        <v>25.409026411876962</v>
      </c>
      <c r="U65" s="18">
        <f t="shared" si="26"/>
        <v>19.362624541204241</v>
      </c>
      <c r="V65" s="18">
        <f t="shared" si="26"/>
        <v>24.419122022396692</v>
      </c>
      <c r="W65" s="18">
        <f t="shared" si="31"/>
        <v>7.9112828738114063</v>
      </c>
      <c r="X65" s="18">
        <f>X19/$D19*100</f>
        <v>2.3061116375059756</v>
      </c>
      <c r="Y65" s="65"/>
      <c r="Z65" s="18">
        <f t="shared" si="27"/>
        <v>29.055178233123513</v>
      </c>
      <c r="AA65" s="18">
        <f t="shared" si="27"/>
        <v>24.03092030868714</v>
      </c>
      <c r="AB65" s="18">
        <f t="shared" si="27"/>
        <v>12.907530700205005</v>
      </c>
      <c r="AC65" s="18">
        <f t="shared" si="27"/>
        <v>23.332970049748351</v>
      </c>
      <c r="AD65" s="18">
        <f t="shared" si="32"/>
        <v>7.9370808590295496</v>
      </c>
      <c r="AE65" s="18">
        <f>AE19/$D19*100</f>
        <v>2.7363198492064407</v>
      </c>
      <c r="AF65" s="65"/>
      <c r="AG65" s="18">
        <f t="shared" si="28"/>
        <v>32.785551949707965</v>
      </c>
      <c r="AH65" s="18">
        <f t="shared" si="28"/>
        <v>21.967268417010004</v>
      </c>
      <c r="AI65" s="18">
        <f t="shared" si="28"/>
        <v>11.887533163098347</v>
      </c>
      <c r="AJ65" s="18">
        <f t="shared" si="28"/>
        <v>22.513548046911712</v>
      </c>
      <c r="AK65" s="18">
        <f t="shared" si="33"/>
        <v>8.1097785740655315</v>
      </c>
      <c r="AL65" s="18">
        <f>AL19/$D19*100</f>
        <v>2.7363198492064407</v>
      </c>
      <c r="AM65" s="65"/>
      <c r="AN65" s="18">
        <f t="shared" si="29"/>
        <v>37.628469872325525</v>
      </c>
      <c r="AO65" s="18">
        <f t="shared" si="29"/>
        <v>20.547931786981483</v>
      </c>
      <c r="AP65" s="18">
        <f t="shared" si="29"/>
        <v>9.3785354435390911</v>
      </c>
      <c r="AQ65" s="18">
        <f t="shared" si="29"/>
        <v>21.331594631821176</v>
      </c>
      <c r="AR65" s="18">
        <f t="shared" si="29"/>
        <v>8.298758168267085</v>
      </c>
      <c r="AS65" s="18">
        <f>AS19/$D19*100</f>
        <v>2.8147100970656282</v>
      </c>
      <c r="AT65" s="65"/>
      <c r="AU65" s="18">
        <f t="shared" si="30"/>
        <v>7.6000428759296188</v>
      </c>
      <c r="AV65" s="18">
        <f t="shared" si="30"/>
        <v>17.426739113201297</v>
      </c>
      <c r="AW65" s="18">
        <f t="shared" si="30"/>
        <v>16.517392169355109</v>
      </c>
      <c r="AX65" s="18">
        <f t="shared" si="30"/>
        <v>42.203210247292439</v>
      </c>
      <c r="AY65" s="18">
        <f t="shared" si="30"/>
        <v>13.245589634090656</v>
      </c>
      <c r="AZ65" s="18">
        <f>AZ19/$D19*100</f>
        <v>3.0070259601308624</v>
      </c>
    </row>
    <row r="66" spans="2:53" s="23" customFormat="1" ht="12.75" customHeight="1" x14ac:dyDescent="0.2">
      <c r="B66" s="131"/>
      <c r="C66" s="7" t="s">
        <v>19</v>
      </c>
      <c r="D66" s="17">
        <f t="shared" si="24"/>
        <v>100</v>
      </c>
      <c r="E66" s="18">
        <f t="shared" si="24"/>
        <v>14.610381012737776</v>
      </c>
      <c r="F66" s="18">
        <f t="shared" si="24"/>
        <v>26.298978984376475</v>
      </c>
      <c r="G66" s="18">
        <f t="shared" si="24"/>
        <v>21.283564648925228</v>
      </c>
      <c r="H66" s="18">
        <f t="shared" si="24"/>
        <v>29.283678860779943</v>
      </c>
      <c r="I66" s="18">
        <f t="shared" si="24"/>
        <v>5.4513556911076755</v>
      </c>
      <c r="J66" s="18">
        <f>J20/$D20*100</f>
        <v>3.0720408020728986</v>
      </c>
      <c r="K66" s="65"/>
      <c r="L66" s="18">
        <f t="shared" si="25"/>
        <v>31.561531059424052</v>
      </c>
      <c r="M66" s="18">
        <f t="shared" si="25"/>
        <v>28.08195647572748</v>
      </c>
      <c r="N66" s="18">
        <f t="shared" si="25"/>
        <v>17.783656088116555</v>
      </c>
      <c r="O66" s="18">
        <f t="shared" si="25"/>
        <v>15.804235688434876</v>
      </c>
      <c r="P66" s="18">
        <f>P20/$D20*100</f>
        <v>4.4906890218720426</v>
      </c>
      <c r="Q66" s="18"/>
      <c r="R66" s="65"/>
      <c r="S66" s="18">
        <f t="shared" si="26"/>
        <v>28.812719746714681</v>
      </c>
      <c r="T66" s="18">
        <f t="shared" si="26"/>
        <v>27.292367072131533</v>
      </c>
      <c r="U66" s="18">
        <f t="shared" si="26"/>
        <v>13.21977220199933</v>
      </c>
      <c r="V66" s="18">
        <f t="shared" si="26"/>
        <v>22.877238907965499</v>
      </c>
      <c r="W66" s="18">
        <f t="shared" si="31"/>
        <v>5.9381556845112158</v>
      </c>
      <c r="X66" s="18"/>
      <c r="Y66" s="65"/>
      <c r="Z66" s="18">
        <f t="shared" si="27"/>
        <v>33.917379494017673</v>
      </c>
      <c r="AA66" s="18">
        <f t="shared" si="27"/>
        <v>23.176783801570892</v>
      </c>
      <c r="AB66" s="18">
        <f t="shared" si="27"/>
        <v>16.377555622848387</v>
      </c>
      <c r="AC66" s="18">
        <f t="shared" si="27"/>
        <v>18.969290007968162</v>
      </c>
      <c r="AD66" s="18">
        <f t="shared" si="32"/>
        <v>5.6992446869171394</v>
      </c>
      <c r="AE66" s="18"/>
      <c r="AF66" s="65"/>
      <c r="AG66" s="18">
        <f t="shared" si="28"/>
        <v>39.159619967887835</v>
      </c>
      <c r="AH66" s="18">
        <f t="shared" si="28"/>
        <v>21.697556208479067</v>
      </c>
      <c r="AI66" s="18">
        <f t="shared" si="28"/>
        <v>13.121914703172944</v>
      </c>
      <c r="AJ66" s="18">
        <f t="shared" si="28"/>
        <v>18.177366477339767</v>
      </c>
      <c r="AK66" s="18">
        <f t="shared" si="33"/>
        <v>5.5656109766954041</v>
      </c>
      <c r="AL66" s="18"/>
      <c r="AM66" s="65"/>
      <c r="AN66" s="18">
        <f t="shared" si="29"/>
        <v>43.182017464962662</v>
      </c>
      <c r="AO66" s="18">
        <f t="shared" si="29"/>
        <v>25.269827934247868</v>
      </c>
      <c r="AP66" s="18">
        <f t="shared" si="29"/>
        <v>6.5458125695534051</v>
      </c>
      <c r="AQ66" s="18">
        <f t="shared" si="29"/>
        <v>16.267187831650467</v>
      </c>
      <c r="AR66" s="18">
        <f t="shared" si="29"/>
        <v>6.4572225331606257</v>
      </c>
      <c r="AS66" s="18"/>
      <c r="AT66" s="65"/>
      <c r="AU66" s="18">
        <f t="shared" si="30"/>
        <v>13.182326625701421</v>
      </c>
      <c r="AV66" s="18">
        <f t="shared" si="30"/>
        <v>17.216423015712245</v>
      </c>
      <c r="AW66" s="18">
        <f t="shared" si="30"/>
        <v>15.78502839905328</v>
      </c>
      <c r="AX66" s="18">
        <f t="shared" si="30"/>
        <v>38.383366862394539</v>
      </c>
      <c r="AY66" s="18">
        <f t="shared" si="30"/>
        <v>12.159187157785244</v>
      </c>
      <c r="AZ66" s="18"/>
    </row>
    <row r="67" spans="2:53" s="23" customFormat="1" ht="12.75" customHeight="1" x14ac:dyDescent="0.2">
      <c r="B67" s="129" t="s">
        <v>83</v>
      </c>
      <c r="C67" s="7" t="s">
        <v>20</v>
      </c>
      <c r="D67" s="17">
        <f t="shared" si="24"/>
        <v>100</v>
      </c>
      <c r="E67" s="18">
        <f t="shared" si="24"/>
        <v>13.017345566425323</v>
      </c>
      <c r="F67" s="18">
        <f t="shared" si="24"/>
        <v>21.2413114253605</v>
      </c>
      <c r="G67" s="18">
        <f t="shared" si="24"/>
        <v>27.09257855576875</v>
      </c>
      <c r="H67" s="18">
        <f t="shared" si="24"/>
        <v>27.324919134735083</v>
      </c>
      <c r="I67" s="18">
        <f t="shared" si="24"/>
        <v>8.7416312017539006</v>
      </c>
      <c r="J67" s="18"/>
      <c r="K67" s="65"/>
      <c r="L67" s="18">
        <f t="shared" si="25"/>
        <v>32.420325671859423</v>
      </c>
      <c r="M67" s="18">
        <f t="shared" si="25"/>
        <v>25.44876734754035</v>
      </c>
      <c r="N67" s="18">
        <f t="shared" si="25"/>
        <v>20.895419959837135</v>
      </c>
      <c r="O67" s="18">
        <f t="shared" si="25"/>
        <v>14.431944214152805</v>
      </c>
      <c r="P67" s="18"/>
      <c r="Q67" s="18"/>
      <c r="R67" s="65"/>
      <c r="S67" s="18">
        <f t="shared" si="26"/>
        <v>23.639976523412113</v>
      </c>
      <c r="T67" s="18">
        <f t="shared" si="26"/>
        <v>30.838011543533018</v>
      </c>
      <c r="U67" s="18">
        <f t="shared" si="26"/>
        <v>16.975317999857882</v>
      </c>
      <c r="V67" s="18">
        <f t="shared" si="26"/>
        <v>18.878737633338861</v>
      </c>
      <c r="W67" s="18">
        <f t="shared" si="31"/>
        <v>7.0857421839016919</v>
      </c>
      <c r="X67" s="18"/>
      <c r="Y67" s="65"/>
      <c r="Z67" s="18">
        <f t="shared" si="27"/>
        <v>32.237970222632825</v>
      </c>
      <c r="AA67" s="18">
        <f t="shared" si="27"/>
        <v>29.668599800501632</v>
      </c>
      <c r="AB67" s="18">
        <f t="shared" si="27"/>
        <v>11.297835521761906</v>
      </c>
      <c r="AC67" s="18">
        <f t="shared" si="27"/>
        <v>16.540523433161468</v>
      </c>
      <c r="AD67" s="18">
        <f t="shared" si="32"/>
        <v>7.6728569059857383</v>
      </c>
      <c r="AE67" s="18"/>
      <c r="AF67" s="65"/>
      <c r="AG67" s="18">
        <f t="shared" si="28"/>
        <v>38.423286564390878</v>
      </c>
      <c r="AH67" s="18">
        <f t="shared" si="28"/>
        <v>26.214837098272682</v>
      </c>
      <c r="AI67" s="18">
        <f t="shared" si="28"/>
        <v>10.636686642821614</v>
      </c>
      <c r="AJ67" s="18">
        <f t="shared" si="28"/>
        <v>14.105520946011746</v>
      </c>
      <c r="AK67" s="18">
        <f t="shared" si="33"/>
        <v>8.0374546325466554</v>
      </c>
      <c r="AL67" s="18"/>
      <c r="AM67" s="65"/>
      <c r="AN67" s="18">
        <f t="shared" si="29"/>
        <v>42.569419112363924</v>
      </c>
      <c r="AO67" s="18">
        <f t="shared" si="29"/>
        <v>24.479329022273806</v>
      </c>
      <c r="AP67" s="18">
        <f t="shared" si="29"/>
        <v>9.6402607690951285</v>
      </c>
      <c r="AQ67" s="18">
        <f t="shared" si="29"/>
        <v>13.008498419541366</v>
      </c>
      <c r="AR67" s="18">
        <f t="shared" si="29"/>
        <v>7.7202785607693558</v>
      </c>
      <c r="AS67" s="18"/>
      <c r="AT67" s="65"/>
      <c r="AU67" s="18">
        <f t="shared" si="30"/>
        <v>13.42201798643517</v>
      </c>
      <c r="AV67" s="18">
        <f t="shared" si="30"/>
        <v>20.26510647369544</v>
      </c>
      <c r="AW67" s="18">
        <f t="shared" si="30"/>
        <v>19.161716054354091</v>
      </c>
      <c r="AX67" s="18">
        <f t="shared" si="30"/>
        <v>30.159690803862571</v>
      </c>
      <c r="AY67" s="18">
        <f t="shared" si="30"/>
        <v>14.409254565696289</v>
      </c>
      <c r="AZ67" s="18"/>
    </row>
    <row r="68" spans="2:53" s="23" customFormat="1" ht="12.75" customHeight="1" x14ac:dyDescent="0.2">
      <c r="B68" s="130"/>
      <c r="C68" s="7" t="s">
        <v>21</v>
      </c>
      <c r="D68" s="17">
        <f t="shared" si="24"/>
        <v>100</v>
      </c>
      <c r="E68" s="18">
        <f t="shared" si="24"/>
        <v>15.704750931158079</v>
      </c>
      <c r="F68" s="18">
        <f t="shared" si="24"/>
        <v>26.427824330987619</v>
      </c>
      <c r="G68" s="18">
        <f t="shared" si="24"/>
        <v>21.109846475469908</v>
      </c>
      <c r="H68" s="18">
        <f t="shared" si="24"/>
        <v>28.49433931448479</v>
      </c>
      <c r="I68" s="18">
        <f t="shared" si="24"/>
        <v>4.8873588039630258</v>
      </c>
      <c r="J68" s="18">
        <f>J22/$D22*100</f>
        <v>3.3758801439365804</v>
      </c>
      <c r="K68" s="65"/>
      <c r="L68" s="18">
        <f t="shared" si="25"/>
        <v>32.774319292350775</v>
      </c>
      <c r="M68" s="18">
        <f t="shared" si="25"/>
        <v>28.256214000349868</v>
      </c>
      <c r="N68" s="18">
        <f t="shared" si="25"/>
        <v>17.475365079337571</v>
      </c>
      <c r="O68" s="18">
        <f t="shared" si="25"/>
        <v>14.769792249721661</v>
      </c>
      <c r="P68" s="18">
        <f>P22/$D22*100</f>
        <v>4.2319194963852125</v>
      </c>
      <c r="Q68" s="18">
        <f>Q22/$D22*100</f>
        <v>2.4923898818548973</v>
      </c>
      <c r="R68" s="65"/>
      <c r="S68" s="18">
        <f t="shared" si="26"/>
        <v>30.272682017166019</v>
      </c>
      <c r="T68" s="18">
        <f t="shared" si="26"/>
        <v>26.668684303831363</v>
      </c>
      <c r="U68" s="18">
        <f t="shared" si="26"/>
        <v>14.007834477250267</v>
      </c>
      <c r="V68" s="18">
        <f t="shared" si="26"/>
        <v>21.470340514399989</v>
      </c>
      <c r="W68" s="18">
        <f t="shared" si="31"/>
        <v>5.5008773382356608</v>
      </c>
      <c r="X68" s="18"/>
      <c r="Y68" s="65"/>
      <c r="Z68" s="18">
        <f t="shared" si="27"/>
        <v>34.192070112827629</v>
      </c>
      <c r="AA68" s="18">
        <f t="shared" si="27"/>
        <v>24.393067969431215</v>
      </c>
      <c r="AB68" s="18">
        <f t="shared" si="27"/>
        <v>15.930435096488052</v>
      </c>
      <c r="AC68" s="18">
        <f t="shared" si="27"/>
        <v>17.877582716583149</v>
      </c>
      <c r="AD68" s="18">
        <f t="shared" si="32"/>
        <v>5.3766475841499313</v>
      </c>
      <c r="AE68" s="18">
        <f>AE22/$D22*100</f>
        <v>2.2301965205200278</v>
      </c>
      <c r="AF68" s="65"/>
      <c r="AG68" s="18">
        <f t="shared" si="28"/>
        <v>39.798260708201958</v>
      </c>
      <c r="AH68" s="18">
        <f t="shared" si="28"/>
        <v>22.017224850020455</v>
      </c>
      <c r="AI68" s="18">
        <f t="shared" si="28"/>
        <v>13.287919328964787</v>
      </c>
      <c r="AJ68" s="18">
        <f t="shared" si="28"/>
        <v>17.237189433890912</v>
      </c>
      <c r="AK68" s="18">
        <f t="shared" si="33"/>
        <v>5.016400625663656</v>
      </c>
      <c r="AL68" s="18">
        <f>AL22/$D22*100</f>
        <v>2.6430050532582428</v>
      </c>
      <c r="AM68" s="65"/>
      <c r="AN68" s="18">
        <f t="shared" si="29"/>
        <v>43.799606859963156</v>
      </c>
      <c r="AO68" s="18">
        <f t="shared" si="29"/>
        <v>25.52249525898284</v>
      </c>
      <c r="AP68" s="18">
        <f t="shared" si="29"/>
        <v>6.314740209326275</v>
      </c>
      <c r="AQ68" s="18">
        <f t="shared" si="29"/>
        <v>15.526150312379119</v>
      </c>
      <c r="AR68" s="18">
        <f t="shared" si="29"/>
        <v>6.0705331523806647</v>
      </c>
      <c r="AS68" s="18">
        <f>AS22/$D22*100</f>
        <v>2.7664742069679704</v>
      </c>
      <c r="AT68" s="65"/>
      <c r="AU68" s="18">
        <f t="shared" si="30"/>
        <v>13.158868033526749</v>
      </c>
      <c r="AV68" s="18">
        <f t="shared" si="30"/>
        <v>17.72366584576725</v>
      </c>
      <c r="AW68" s="18">
        <f t="shared" si="30"/>
        <v>16.804103002436065</v>
      </c>
      <c r="AX68" s="18">
        <f t="shared" si="30"/>
        <v>36.181291380054958</v>
      </c>
      <c r="AY68" s="18">
        <f t="shared" si="30"/>
        <v>12.265935562820783</v>
      </c>
      <c r="AZ68" s="18">
        <f>AZ22/$D22*100</f>
        <v>3.8661361753941859</v>
      </c>
    </row>
    <row r="69" spans="2:53" s="23" customFormat="1" ht="12.75" customHeight="1" x14ac:dyDescent="0.2">
      <c r="B69" s="130"/>
      <c r="C69" s="7" t="s">
        <v>22</v>
      </c>
      <c r="D69" s="17">
        <f t="shared" si="24"/>
        <v>100</v>
      </c>
      <c r="E69" s="18">
        <f t="shared" si="24"/>
        <v>16.086485542343397</v>
      </c>
      <c r="F69" s="18">
        <f t="shared" si="24"/>
        <v>16.94681405952922</v>
      </c>
      <c r="G69" s="18">
        <f t="shared" si="24"/>
        <v>25.689191430446289</v>
      </c>
      <c r="H69" s="18">
        <f t="shared" si="24"/>
        <v>30.927014252944279</v>
      </c>
      <c r="I69" s="18">
        <f t="shared" si="24"/>
        <v>6.7551857113211904</v>
      </c>
      <c r="J69" s="18"/>
      <c r="K69" s="65"/>
      <c r="L69" s="18">
        <f t="shared" si="25"/>
        <v>30.025510919458721</v>
      </c>
      <c r="M69" s="18">
        <f t="shared" si="25"/>
        <v>25.707218933204501</v>
      </c>
      <c r="N69" s="18">
        <f t="shared" si="25"/>
        <v>13.16651884114405</v>
      </c>
      <c r="O69" s="18">
        <f t="shared" si="25"/>
        <v>23.461737226312458</v>
      </c>
      <c r="P69" s="18">
        <f>P23/$D23*100</f>
        <v>4.9969633673131719</v>
      </c>
      <c r="Q69" s="18"/>
      <c r="R69" s="65"/>
      <c r="S69" s="18">
        <f t="shared" si="26"/>
        <v>23.468856086846092</v>
      </c>
      <c r="T69" s="18">
        <f t="shared" si="26"/>
        <v>26.37114381700723</v>
      </c>
      <c r="U69" s="18">
        <f t="shared" si="26"/>
        <v>14.011347712069533</v>
      </c>
      <c r="V69" s="18">
        <f t="shared" si="26"/>
        <v>27.222578766165658</v>
      </c>
      <c r="W69" s="18">
        <f t="shared" si="31"/>
        <v>5.943807873291493</v>
      </c>
      <c r="X69" s="18"/>
      <c r="Y69" s="65"/>
      <c r="Z69" s="18">
        <f t="shared" si="27"/>
        <v>31.157073230921089</v>
      </c>
      <c r="AA69" s="18">
        <f t="shared" si="27"/>
        <v>26.493334230702352</v>
      </c>
      <c r="AB69" s="18">
        <f t="shared" si="27"/>
        <v>13.047385090694362</v>
      </c>
      <c r="AC69" s="18">
        <f t="shared" si="27"/>
        <v>20.605700056005443</v>
      </c>
      <c r="AD69" s="18">
        <f t="shared" si="32"/>
        <v>6.4132640756738466</v>
      </c>
      <c r="AE69" s="18"/>
      <c r="AF69" s="65"/>
      <c r="AG69" s="18">
        <f t="shared" si="28"/>
        <v>34.874148000189088</v>
      </c>
      <c r="AH69" s="18">
        <f t="shared" si="28"/>
        <v>20.132434041373521</v>
      </c>
      <c r="AI69" s="18">
        <f t="shared" si="28"/>
        <v>13.108145787212971</v>
      </c>
      <c r="AJ69" s="18">
        <f t="shared" si="28"/>
        <v>22.783987250950048</v>
      </c>
      <c r="AK69" s="18">
        <f t="shared" si="33"/>
        <v>6.8180416042714755</v>
      </c>
      <c r="AL69" s="18"/>
      <c r="AM69" s="65"/>
      <c r="AN69" s="18">
        <f t="shared" si="29"/>
        <v>39.153833087758692</v>
      </c>
      <c r="AO69" s="18">
        <f t="shared" si="29"/>
        <v>20.199712681667151</v>
      </c>
      <c r="AP69" s="18">
        <f t="shared" si="29"/>
        <v>10.137265412112717</v>
      </c>
      <c r="AQ69" s="18">
        <f t="shared" si="29"/>
        <v>21.293441274007623</v>
      </c>
      <c r="AR69" s="18">
        <f t="shared" si="29"/>
        <v>6.5428217288295007</v>
      </c>
      <c r="AS69" s="18"/>
      <c r="AT69" s="65"/>
      <c r="AU69" s="18">
        <f t="shared" si="30"/>
        <v>11.015136692538134</v>
      </c>
      <c r="AV69" s="18">
        <f t="shared" si="30"/>
        <v>21.174840336417233</v>
      </c>
      <c r="AW69" s="18">
        <f t="shared" si="30"/>
        <v>14.862738593999003</v>
      </c>
      <c r="AX69" s="18">
        <f t="shared" si="30"/>
        <v>40.57349091774411</v>
      </c>
      <c r="AY69" s="18">
        <f t="shared" si="30"/>
        <v>9.7503351112457146</v>
      </c>
      <c r="AZ69" s="18"/>
    </row>
    <row r="70" spans="2:53" s="23" customFormat="1" ht="12.75" customHeight="1" x14ac:dyDescent="0.2">
      <c r="B70" s="131"/>
      <c r="C70" s="7" t="s">
        <v>23</v>
      </c>
      <c r="D70" s="17">
        <f t="shared" si="24"/>
        <v>100</v>
      </c>
      <c r="E70" s="18">
        <f t="shared" si="24"/>
        <v>10.436467159912963</v>
      </c>
      <c r="F70" s="18">
        <f t="shared" si="24"/>
        <v>18.466050882913617</v>
      </c>
      <c r="G70" s="18">
        <f t="shared" si="24"/>
        <v>19.013239361190941</v>
      </c>
      <c r="H70" s="18">
        <f t="shared" si="24"/>
        <v>41.483710281160981</v>
      </c>
      <c r="I70" s="18">
        <f t="shared" si="24"/>
        <v>7.8218847530221183</v>
      </c>
      <c r="J70" s="18">
        <f>J24/$D24*100</f>
        <v>2.7786475617993802</v>
      </c>
      <c r="K70" s="65"/>
      <c r="L70" s="18">
        <f t="shared" si="25"/>
        <v>22.602597821447119</v>
      </c>
      <c r="M70" s="18">
        <f t="shared" si="25"/>
        <v>27.229984330003731</v>
      </c>
      <c r="N70" s="18">
        <f t="shared" si="25"/>
        <v>15.357502467042327</v>
      </c>
      <c r="O70" s="18">
        <f t="shared" si="25"/>
        <v>26.641580952105613</v>
      </c>
      <c r="P70" s="18">
        <f>P24/$D24*100</f>
        <v>6.0000547421412413</v>
      </c>
      <c r="Q70" s="18"/>
      <c r="R70" s="65"/>
      <c r="S70" s="18">
        <f t="shared" si="26"/>
        <v>18.158993030679056</v>
      </c>
      <c r="T70" s="18">
        <f t="shared" si="26"/>
        <v>26.340063408246873</v>
      </c>
      <c r="U70" s="18">
        <f t="shared" si="26"/>
        <v>18.514066081861454</v>
      </c>
      <c r="V70" s="18">
        <f t="shared" si="26"/>
        <v>27.20132258389954</v>
      </c>
      <c r="W70" s="18">
        <f t="shared" si="31"/>
        <v>8.0041575909575045</v>
      </c>
      <c r="X70" s="18"/>
      <c r="Y70" s="65"/>
      <c r="Z70" s="18">
        <f t="shared" si="27"/>
        <v>27.039258544764632</v>
      </c>
      <c r="AA70" s="18">
        <f t="shared" si="27"/>
        <v>19.555277679686441</v>
      </c>
      <c r="AB70" s="18">
        <f t="shared" si="27"/>
        <v>15.610780686519881</v>
      </c>
      <c r="AC70" s="18">
        <f t="shared" si="27"/>
        <v>27.868208481641432</v>
      </c>
      <c r="AD70" s="18">
        <f t="shared" si="32"/>
        <v>7.7581949201276368</v>
      </c>
      <c r="AE70" s="18"/>
      <c r="AF70" s="65"/>
      <c r="AG70" s="18">
        <f t="shared" si="28"/>
        <v>28.269842074872752</v>
      </c>
      <c r="AH70" s="18">
        <f t="shared" si="28"/>
        <v>22.428331575856252</v>
      </c>
      <c r="AI70" s="18">
        <f t="shared" si="28"/>
        <v>13.264259298169112</v>
      </c>
      <c r="AJ70" s="18">
        <f t="shared" si="28"/>
        <v>25.07916064220186</v>
      </c>
      <c r="AK70" s="18">
        <f t="shared" si="33"/>
        <v>8.7901267216400516</v>
      </c>
      <c r="AL70" s="18"/>
      <c r="AM70" s="65"/>
      <c r="AN70" s="18">
        <f t="shared" si="29"/>
        <v>34.754364154453889</v>
      </c>
      <c r="AO70" s="18">
        <f t="shared" si="29"/>
        <v>18.388612424741655</v>
      </c>
      <c r="AP70" s="18">
        <f t="shared" si="29"/>
        <v>11.287349421339279</v>
      </c>
      <c r="AQ70" s="18">
        <f t="shared" si="29"/>
        <v>24.323127132451127</v>
      </c>
      <c r="AR70" s="18">
        <f t="shared" si="29"/>
        <v>9.4651495626584783</v>
      </c>
      <c r="AS70" s="18"/>
      <c r="AT70" s="65"/>
      <c r="AU70" s="18">
        <f t="shared" si="30"/>
        <v>7.017032908742225</v>
      </c>
      <c r="AV70" s="18">
        <f t="shared" si="30"/>
        <v>15.486123864734969</v>
      </c>
      <c r="AW70" s="18">
        <f t="shared" si="30"/>
        <v>12.804267368084766</v>
      </c>
      <c r="AX70" s="18">
        <f t="shared" si="30"/>
        <v>50.962015779247196</v>
      </c>
      <c r="AY70" s="18">
        <f t="shared" si="30"/>
        <v>11.658697788297321</v>
      </c>
      <c r="AZ70" s="18"/>
    </row>
    <row r="74" spans="2:53" s="23" customFormat="1" ht="12.75" customHeight="1" x14ac:dyDescent="0.2">
      <c r="B74" s="140" t="s">
        <v>86</v>
      </c>
      <c r="C74" s="159"/>
      <c r="D74" s="165" t="s">
        <v>25</v>
      </c>
      <c r="E74" s="164" t="s">
        <v>162</v>
      </c>
      <c r="F74" s="164"/>
      <c r="G74" s="164"/>
      <c r="H74" s="164"/>
      <c r="I74" s="164"/>
      <c r="J74" s="164"/>
      <c r="L74" s="164" t="s">
        <v>163</v>
      </c>
      <c r="M74" s="164"/>
      <c r="N74" s="164"/>
      <c r="O74" s="164"/>
      <c r="P74" s="164"/>
      <c r="Q74" s="164"/>
      <c r="S74" s="164" t="s">
        <v>164</v>
      </c>
      <c r="T74" s="164"/>
      <c r="U74" s="164"/>
      <c r="V74" s="164"/>
      <c r="W74" s="164"/>
      <c r="X74" s="164"/>
      <c r="Z74" s="164" t="s">
        <v>165</v>
      </c>
      <c r="AA74" s="164"/>
      <c r="AB74" s="164"/>
      <c r="AC74" s="164"/>
      <c r="AD74" s="164"/>
      <c r="AE74" s="164"/>
      <c r="AG74" s="161" t="s">
        <v>166</v>
      </c>
      <c r="AH74" s="162"/>
      <c r="AI74" s="162"/>
      <c r="AJ74" s="162"/>
      <c r="AK74" s="162"/>
      <c r="AL74" s="163"/>
      <c r="AN74" s="164" t="s">
        <v>167</v>
      </c>
      <c r="AO74" s="164"/>
      <c r="AP74" s="164"/>
      <c r="AQ74" s="164"/>
      <c r="AR74" s="164"/>
      <c r="AS74" s="164"/>
      <c r="AU74" s="164" t="s">
        <v>168</v>
      </c>
      <c r="AV74" s="164"/>
      <c r="AW74" s="164"/>
      <c r="AX74" s="164"/>
      <c r="AY74" s="164"/>
      <c r="AZ74" s="164"/>
      <c r="BA74" s="38"/>
    </row>
    <row r="75" spans="2:53" s="23" customFormat="1" ht="44.1" customHeight="1" x14ac:dyDescent="0.2">
      <c r="B75" s="142"/>
      <c r="C75" s="160"/>
      <c r="D75" s="166"/>
      <c r="E75" s="118" t="s">
        <v>121</v>
      </c>
      <c r="F75" s="118" t="s">
        <v>60</v>
      </c>
      <c r="G75" s="118" t="s">
        <v>61</v>
      </c>
      <c r="H75" s="118" t="s">
        <v>62</v>
      </c>
      <c r="I75" s="118" t="s">
        <v>51</v>
      </c>
      <c r="J75" s="118" t="s">
        <v>52</v>
      </c>
      <c r="L75" s="118" t="s">
        <v>121</v>
      </c>
      <c r="M75" s="118" t="s">
        <v>60</v>
      </c>
      <c r="N75" s="118" t="s">
        <v>61</v>
      </c>
      <c r="O75" s="118" t="s">
        <v>62</v>
      </c>
      <c r="P75" s="118" t="s">
        <v>51</v>
      </c>
      <c r="Q75" s="118" t="s">
        <v>52</v>
      </c>
      <c r="S75" s="107" t="s">
        <v>121</v>
      </c>
      <c r="T75" s="107" t="s">
        <v>60</v>
      </c>
      <c r="U75" s="107" t="s">
        <v>61</v>
      </c>
      <c r="V75" s="107" t="s">
        <v>62</v>
      </c>
      <c r="W75" s="107" t="s">
        <v>51</v>
      </c>
      <c r="X75" s="107" t="s">
        <v>52</v>
      </c>
      <c r="Z75" s="107" t="s">
        <v>121</v>
      </c>
      <c r="AA75" s="107" t="s">
        <v>60</v>
      </c>
      <c r="AB75" s="107" t="s">
        <v>61</v>
      </c>
      <c r="AC75" s="107" t="s">
        <v>62</v>
      </c>
      <c r="AD75" s="107" t="s">
        <v>51</v>
      </c>
      <c r="AE75" s="107" t="s">
        <v>52</v>
      </c>
      <c r="AG75" s="107" t="s">
        <v>121</v>
      </c>
      <c r="AH75" s="107" t="s">
        <v>60</v>
      </c>
      <c r="AI75" s="107" t="s">
        <v>61</v>
      </c>
      <c r="AJ75" s="107" t="s">
        <v>62</v>
      </c>
      <c r="AK75" s="107" t="s">
        <v>51</v>
      </c>
      <c r="AL75" s="107" t="s">
        <v>52</v>
      </c>
      <c r="AN75" s="107" t="s">
        <v>121</v>
      </c>
      <c r="AO75" s="107" t="s">
        <v>60</v>
      </c>
      <c r="AP75" s="107" t="s">
        <v>61</v>
      </c>
      <c r="AQ75" s="107" t="s">
        <v>62</v>
      </c>
      <c r="AR75" s="107" t="s">
        <v>51</v>
      </c>
      <c r="AS75" s="107" t="s">
        <v>52</v>
      </c>
      <c r="AU75" s="107" t="s">
        <v>121</v>
      </c>
      <c r="AV75" s="107" t="s">
        <v>60</v>
      </c>
      <c r="AW75" s="107" t="s">
        <v>61</v>
      </c>
      <c r="AX75" s="107" t="s">
        <v>62</v>
      </c>
      <c r="AY75" s="107" t="s">
        <v>51</v>
      </c>
      <c r="AZ75" s="107" t="s">
        <v>52</v>
      </c>
      <c r="BA75" s="38"/>
    </row>
    <row r="76" spans="2:53" s="23" customFormat="1" ht="12.75" customHeight="1" x14ac:dyDescent="0.2">
      <c r="B76" s="129" t="s">
        <v>80</v>
      </c>
      <c r="C76" s="6" t="s">
        <v>25</v>
      </c>
      <c r="D76" s="3">
        <f>E76+F76+G76+H76+I76+J76</f>
        <v>1067</v>
      </c>
      <c r="E76" s="3">
        <v>148</v>
      </c>
      <c r="F76" s="3">
        <f t="shared" ref="F76:AZ76" si="34">F77+F78</f>
        <v>229</v>
      </c>
      <c r="G76" s="3">
        <f t="shared" si="34"/>
        <v>246</v>
      </c>
      <c r="H76" s="3">
        <f t="shared" si="34"/>
        <v>337</v>
      </c>
      <c r="I76" s="3">
        <f t="shared" si="34"/>
        <v>71</v>
      </c>
      <c r="J76" s="3">
        <f t="shared" si="34"/>
        <v>36</v>
      </c>
      <c r="L76" s="3">
        <v>329</v>
      </c>
      <c r="M76" s="3">
        <f t="shared" si="34"/>
        <v>294</v>
      </c>
      <c r="N76" s="3">
        <f t="shared" si="34"/>
        <v>167</v>
      </c>
      <c r="O76" s="3">
        <f t="shared" si="34"/>
        <v>203</v>
      </c>
      <c r="P76" s="3">
        <f t="shared" si="34"/>
        <v>46</v>
      </c>
      <c r="Q76" s="3">
        <f t="shared" si="34"/>
        <v>28</v>
      </c>
      <c r="S76" s="3">
        <v>273</v>
      </c>
      <c r="T76" s="3">
        <f t="shared" si="34"/>
        <v>274</v>
      </c>
      <c r="U76" s="3">
        <f t="shared" si="34"/>
        <v>181</v>
      </c>
      <c r="V76" s="3">
        <f t="shared" si="34"/>
        <v>244</v>
      </c>
      <c r="W76" s="3">
        <f t="shared" si="34"/>
        <v>68</v>
      </c>
      <c r="X76" s="3">
        <f t="shared" si="34"/>
        <v>27</v>
      </c>
      <c r="Z76" s="3">
        <v>341</v>
      </c>
      <c r="AA76" s="3">
        <f t="shared" si="34"/>
        <v>266</v>
      </c>
      <c r="AB76" s="3">
        <f t="shared" si="34"/>
        <v>155</v>
      </c>
      <c r="AC76" s="3">
        <f t="shared" si="34"/>
        <v>208</v>
      </c>
      <c r="AD76" s="3">
        <f t="shared" si="34"/>
        <v>70</v>
      </c>
      <c r="AE76" s="3">
        <f t="shared" si="34"/>
        <v>27</v>
      </c>
      <c r="AG76" s="3">
        <v>384</v>
      </c>
      <c r="AH76" s="3">
        <f t="shared" si="34"/>
        <v>236</v>
      </c>
      <c r="AI76" s="3">
        <f t="shared" si="34"/>
        <v>143</v>
      </c>
      <c r="AJ76" s="3">
        <f t="shared" si="34"/>
        <v>199</v>
      </c>
      <c r="AK76" s="3">
        <f t="shared" si="34"/>
        <v>77</v>
      </c>
      <c r="AL76" s="3">
        <f t="shared" si="34"/>
        <v>28</v>
      </c>
      <c r="AN76" s="3">
        <v>433</v>
      </c>
      <c r="AO76" s="3">
        <f t="shared" si="34"/>
        <v>230</v>
      </c>
      <c r="AP76" s="3">
        <f t="shared" si="34"/>
        <v>106</v>
      </c>
      <c r="AQ76" s="3">
        <f t="shared" si="34"/>
        <v>188</v>
      </c>
      <c r="AR76" s="3">
        <f t="shared" si="34"/>
        <v>81</v>
      </c>
      <c r="AS76" s="3">
        <f t="shared" si="34"/>
        <v>29</v>
      </c>
      <c r="AU76" s="3">
        <v>118</v>
      </c>
      <c r="AV76" s="3">
        <f t="shared" si="34"/>
        <v>193</v>
      </c>
      <c r="AW76" s="3">
        <f t="shared" si="34"/>
        <v>176</v>
      </c>
      <c r="AX76" s="3">
        <f t="shared" si="34"/>
        <v>416</v>
      </c>
      <c r="AY76" s="3">
        <f t="shared" si="34"/>
        <v>130</v>
      </c>
      <c r="AZ76" s="3">
        <f t="shared" si="34"/>
        <v>34</v>
      </c>
      <c r="BA76" s="38"/>
    </row>
    <row r="77" spans="2:53" s="23" customFormat="1" ht="12.75" customHeight="1" x14ac:dyDescent="0.2">
      <c r="B77" s="130"/>
      <c r="C77" s="7" t="s">
        <v>8</v>
      </c>
      <c r="D77" s="3">
        <f t="shared" ref="D77:D93" si="35">E77+F77+G77+H77+I77+J77</f>
        <v>530</v>
      </c>
      <c r="E77" s="5">
        <v>70</v>
      </c>
      <c r="F77" s="5">
        <v>107</v>
      </c>
      <c r="G77" s="5">
        <v>127</v>
      </c>
      <c r="H77" s="5">
        <v>180</v>
      </c>
      <c r="I77" s="5">
        <v>34</v>
      </c>
      <c r="J77" s="5">
        <v>12</v>
      </c>
      <c r="L77" s="5">
        <v>143</v>
      </c>
      <c r="M77" s="5">
        <v>156</v>
      </c>
      <c r="N77" s="5">
        <v>91</v>
      </c>
      <c r="O77" s="5">
        <v>110</v>
      </c>
      <c r="P77" s="5">
        <v>20</v>
      </c>
      <c r="Q77" s="5">
        <v>10</v>
      </c>
      <c r="S77" s="5">
        <v>129</v>
      </c>
      <c r="T77" s="5">
        <v>132</v>
      </c>
      <c r="U77" s="5">
        <v>89</v>
      </c>
      <c r="V77" s="5">
        <v>138</v>
      </c>
      <c r="W77" s="5">
        <v>32</v>
      </c>
      <c r="X77" s="5">
        <v>10</v>
      </c>
      <c r="Z77" s="5">
        <v>161</v>
      </c>
      <c r="AA77" s="5">
        <v>126</v>
      </c>
      <c r="AB77" s="5">
        <v>78</v>
      </c>
      <c r="AC77" s="5">
        <v>117</v>
      </c>
      <c r="AD77" s="5">
        <v>38</v>
      </c>
      <c r="AE77" s="5">
        <v>10</v>
      </c>
      <c r="AG77" s="5">
        <v>183</v>
      </c>
      <c r="AH77" s="5">
        <v>107</v>
      </c>
      <c r="AI77" s="5">
        <v>76</v>
      </c>
      <c r="AJ77" s="5">
        <v>113</v>
      </c>
      <c r="AK77" s="5">
        <v>41</v>
      </c>
      <c r="AL77" s="5">
        <v>10</v>
      </c>
      <c r="AN77" s="5">
        <v>207</v>
      </c>
      <c r="AO77" s="5">
        <v>104</v>
      </c>
      <c r="AP77" s="5">
        <v>55</v>
      </c>
      <c r="AQ77" s="5">
        <v>110</v>
      </c>
      <c r="AR77" s="5">
        <v>43</v>
      </c>
      <c r="AS77" s="5">
        <v>11</v>
      </c>
      <c r="AU77" s="5">
        <v>44</v>
      </c>
      <c r="AV77" s="5">
        <v>83</v>
      </c>
      <c r="AW77" s="5">
        <v>90</v>
      </c>
      <c r="AX77" s="5">
        <v>238</v>
      </c>
      <c r="AY77" s="5">
        <v>61</v>
      </c>
      <c r="AZ77" s="5">
        <v>14</v>
      </c>
      <c r="BA77" s="38"/>
    </row>
    <row r="78" spans="2:53" s="23" customFormat="1" ht="12.75" customHeight="1" x14ac:dyDescent="0.2">
      <c r="B78" s="131"/>
      <c r="C78" s="7" t="s">
        <v>9</v>
      </c>
      <c r="D78" s="3">
        <f t="shared" si="35"/>
        <v>537</v>
      </c>
      <c r="E78" s="5">
        <v>78</v>
      </c>
      <c r="F78" s="5">
        <v>122</v>
      </c>
      <c r="G78" s="5">
        <v>119</v>
      </c>
      <c r="H78" s="5">
        <v>157</v>
      </c>
      <c r="I78" s="5">
        <v>37</v>
      </c>
      <c r="J78" s="5">
        <v>24</v>
      </c>
      <c r="L78" s="5">
        <v>186</v>
      </c>
      <c r="M78" s="5">
        <v>138</v>
      </c>
      <c r="N78" s="5">
        <v>76</v>
      </c>
      <c r="O78" s="5">
        <v>93</v>
      </c>
      <c r="P78" s="5">
        <v>26</v>
      </c>
      <c r="Q78" s="5">
        <v>18</v>
      </c>
      <c r="S78" s="5">
        <v>144</v>
      </c>
      <c r="T78" s="5">
        <v>142</v>
      </c>
      <c r="U78" s="5">
        <v>92</v>
      </c>
      <c r="V78" s="5">
        <v>106</v>
      </c>
      <c r="W78" s="5">
        <v>36</v>
      </c>
      <c r="X78" s="5">
        <v>17</v>
      </c>
      <c r="Z78" s="5">
        <v>180</v>
      </c>
      <c r="AA78" s="5">
        <v>140</v>
      </c>
      <c r="AB78" s="5">
        <v>77</v>
      </c>
      <c r="AC78" s="5">
        <v>91</v>
      </c>
      <c r="AD78" s="5">
        <v>32</v>
      </c>
      <c r="AE78" s="5">
        <v>17</v>
      </c>
      <c r="AG78" s="5">
        <v>201</v>
      </c>
      <c r="AH78" s="5">
        <v>129</v>
      </c>
      <c r="AI78" s="5">
        <v>67</v>
      </c>
      <c r="AJ78" s="5">
        <v>86</v>
      </c>
      <c r="AK78" s="5">
        <v>36</v>
      </c>
      <c r="AL78" s="5">
        <v>18</v>
      </c>
      <c r="AN78" s="5">
        <v>226</v>
      </c>
      <c r="AO78" s="5">
        <v>126</v>
      </c>
      <c r="AP78" s="5">
        <v>51</v>
      </c>
      <c r="AQ78" s="5">
        <v>78</v>
      </c>
      <c r="AR78" s="5">
        <v>38</v>
      </c>
      <c r="AS78" s="5">
        <v>18</v>
      </c>
      <c r="AU78" s="5">
        <v>74</v>
      </c>
      <c r="AV78" s="5">
        <v>110</v>
      </c>
      <c r="AW78" s="5">
        <v>86</v>
      </c>
      <c r="AX78" s="5">
        <v>178</v>
      </c>
      <c r="AY78" s="5">
        <v>69</v>
      </c>
      <c r="AZ78" s="5">
        <v>20</v>
      </c>
      <c r="BA78" s="38"/>
    </row>
    <row r="79" spans="2:53" s="23" customFormat="1" ht="12.75" customHeight="1" x14ac:dyDescent="0.2">
      <c r="B79" s="129" t="s">
        <v>81</v>
      </c>
      <c r="C79" s="7" t="s">
        <v>10</v>
      </c>
      <c r="D79" s="3">
        <f t="shared" si="35"/>
        <v>180</v>
      </c>
      <c r="E79" s="5">
        <v>38</v>
      </c>
      <c r="F79" s="5">
        <v>49</v>
      </c>
      <c r="G79" s="5">
        <v>44</v>
      </c>
      <c r="H79" s="5">
        <v>31</v>
      </c>
      <c r="I79" s="5">
        <v>13</v>
      </c>
      <c r="J79" s="5">
        <v>5</v>
      </c>
      <c r="L79" s="5">
        <v>75</v>
      </c>
      <c r="M79" s="5">
        <v>50</v>
      </c>
      <c r="N79" s="5">
        <v>20</v>
      </c>
      <c r="O79" s="5">
        <v>26</v>
      </c>
      <c r="P79" s="5">
        <v>4</v>
      </c>
      <c r="Q79" s="5">
        <v>5</v>
      </c>
      <c r="S79" s="5">
        <v>53</v>
      </c>
      <c r="T79" s="5">
        <v>51</v>
      </c>
      <c r="U79" s="5">
        <v>37</v>
      </c>
      <c r="V79" s="5">
        <v>25</v>
      </c>
      <c r="W79" s="5">
        <v>9</v>
      </c>
      <c r="X79" s="5">
        <v>5</v>
      </c>
      <c r="Z79" s="5">
        <v>68</v>
      </c>
      <c r="AA79" s="5">
        <v>51</v>
      </c>
      <c r="AB79" s="5">
        <v>23</v>
      </c>
      <c r="AC79" s="5">
        <v>24</v>
      </c>
      <c r="AD79" s="5">
        <v>9</v>
      </c>
      <c r="AE79" s="5">
        <v>5</v>
      </c>
      <c r="AG79" s="5">
        <v>73</v>
      </c>
      <c r="AH79" s="5">
        <v>46</v>
      </c>
      <c r="AI79" s="5">
        <v>25</v>
      </c>
      <c r="AJ79" s="5">
        <v>22</v>
      </c>
      <c r="AK79" s="5">
        <v>9</v>
      </c>
      <c r="AL79" s="5">
        <v>5</v>
      </c>
      <c r="AN79" s="5">
        <v>79</v>
      </c>
      <c r="AO79" s="5">
        <v>43</v>
      </c>
      <c r="AP79" s="5">
        <v>20</v>
      </c>
      <c r="AQ79" s="5">
        <v>20</v>
      </c>
      <c r="AR79" s="5">
        <v>13</v>
      </c>
      <c r="AS79" s="5">
        <v>5</v>
      </c>
      <c r="AU79" s="5">
        <v>27</v>
      </c>
      <c r="AV79" s="5">
        <v>41</v>
      </c>
      <c r="AW79" s="5">
        <v>28</v>
      </c>
      <c r="AX79" s="5">
        <v>56</v>
      </c>
      <c r="AY79" s="5">
        <v>22</v>
      </c>
      <c r="AZ79" s="5">
        <v>6</v>
      </c>
      <c r="BA79" s="38"/>
    </row>
    <row r="80" spans="2:53" s="23" customFormat="1" ht="12.75" customHeight="1" x14ac:dyDescent="0.2">
      <c r="B80" s="130"/>
      <c r="C80" s="7" t="s">
        <v>11</v>
      </c>
      <c r="D80" s="3">
        <f t="shared" si="35"/>
        <v>262</v>
      </c>
      <c r="E80" s="5">
        <v>36</v>
      </c>
      <c r="F80" s="5">
        <v>54</v>
      </c>
      <c r="G80" s="5">
        <v>69</v>
      </c>
      <c r="H80" s="5">
        <v>78</v>
      </c>
      <c r="I80" s="5">
        <v>15</v>
      </c>
      <c r="J80" s="5">
        <v>10</v>
      </c>
      <c r="L80" s="5">
        <v>79</v>
      </c>
      <c r="M80" s="5">
        <v>67</v>
      </c>
      <c r="N80" s="5">
        <v>50</v>
      </c>
      <c r="O80" s="5">
        <v>50</v>
      </c>
      <c r="P80" s="5">
        <v>9</v>
      </c>
      <c r="Q80" s="5">
        <v>7</v>
      </c>
      <c r="S80" s="5">
        <v>55</v>
      </c>
      <c r="T80" s="5">
        <v>79</v>
      </c>
      <c r="U80" s="5">
        <v>51</v>
      </c>
      <c r="V80" s="5">
        <v>55</v>
      </c>
      <c r="W80" s="5">
        <v>15</v>
      </c>
      <c r="X80" s="5">
        <v>7</v>
      </c>
      <c r="Z80" s="5">
        <v>81</v>
      </c>
      <c r="AA80" s="5">
        <v>56</v>
      </c>
      <c r="AB80" s="5">
        <v>44</v>
      </c>
      <c r="AC80" s="5">
        <v>53</v>
      </c>
      <c r="AD80" s="5">
        <v>20</v>
      </c>
      <c r="AE80" s="5">
        <v>8</v>
      </c>
      <c r="AG80" s="5">
        <v>88</v>
      </c>
      <c r="AH80" s="5">
        <v>47</v>
      </c>
      <c r="AI80" s="5">
        <v>44</v>
      </c>
      <c r="AJ80" s="5">
        <v>56</v>
      </c>
      <c r="AK80" s="5">
        <v>19</v>
      </c>
      <c r="AL80" s="5">
        <v>8</v>
      </c>
      <c r="AN80" s="5">
        <v>96</v>
      </c>
      <c r="AO80" s="5">
        <v>55</v>
      </c>
      <c r="AP80" s="5">
        <v>32</v>
      </c>
      <c r="AQ80" s="5">
        <v>51</v>
      </c>
      <c r="AR80" s="5">
        <v>19</v>
      </c>
      <c r="AS80" s="5">
        <v>9</v>
      </c>
      <c r="AU80" s="5">
        <v>24</v>
      </c>
      <c r="AV80" s="5">
        <v>38</v>
      </c>
      <c r="AW80" s="5">
        <v>54</v>
      </c>
      <c r="AX80" s="5">
        <v>95</v>
      </c>
      <c r="AY80" s="5">
        <v>40</v>
      </c>
      <c r="AZ80" s="5">
        <v>11</v>
      </c>
      <c r="BA80" s="38"/>
    </row>
    <row r="81" spans="2:53" s="23" customFormat="1" ht="12.75" customHeight="1" x14ac:dyDescent="0.2">
      <c r="B81" s="130"/>
      <c r="C81" s="7" t="s">
        <v>12</v>
      </c>
      <c r="D81" s="3">
        <f t="shared" si="35"/>
        <v>307</v>
      </c>
      <c r="E81" s="5">
        <v>42</v>
      </c>
      <c r="F81" s="5">
        <v>67</v>
      </c>
      <c r="G81" s="5">
        <v>68</v>
      </c>
      <c r="H81" s="5">
        <v>106</v>
      </c>
      <c r="I81" s="5">
        <v>15</v>
      </c>
      <c r="J81" s="5">
        <v>9</v>
      </c>
      <c r="L81" s="5">
        <v>95</v>
      </c>
      <c r="M81" s="5">
        <v>90</v>
      </c>
      <c r="N81" s="5">
        <v>53</v>
      </c>
      <c r="O81" s="5">
        <v>50</v>
      </c>
      <c r="P81" s="5">
        <v>12</v>
      </c>
      <c r="Q81" s="5">
        <v>7</v>
      </c>
      <c r="S81" s="5">
        <v>92</v>
      </c>
      <c r="T81" s="5">
        <v>78</v>
      </c>
      <c r="U81" s="5">
        <v>46</v>
      </c>
      <c r="V81" s="5">
        <v>70</v>
      </c>
      <c r="W81" s="5">
        <v>14</v>
      </c>
      <c r="X81" s="5">
        <v>7</v>
      </c>
      <c r="Z81" s="5">
        <v>107</v>
      </c>
      <c r="AA81" s="5">
        <v>80</v>
      </c>
      <c r="AB81" s="5">
        <v>43</v>
      </c>
      <c r="AC81" s="5">
        <v>56</v>
      </c>
      <c r="AD81" s="5">
        <v>14</v>
      </c>
      <c r="AE81" s="5">
        <v>7</v>
      </c>
      <c r="AG81" s="5">
        <v>124</v>
      </c>
      <c r="AH81" s="5">
        <v>73</v>
      </c>
      <c r="AI81" s="5">
        <v>35</v>
      </c>
      <c r="AJ81" s="5">
        <v>51</v>
      </c>
      <c r="AK81" s="5">
        <v>17</v>
      </c>
      <c r="AL81" s="5">
        <v>7</v>
      </c>
      <c r="AN81" s="5">
        <v>140</v>
      </c>
      <c r="AO81" s="5">
        <v>66</v>
      </c>
      <c r="AP81" s="5">
        <v>25</v>
      </c>
      <c r="AQ81" s="5">
        <v>51</v>
      </c>
      <c r="AR81" s="5">
        <v>17</v>
      </c>
      <c r="AS81" s="5">
        <v>8</v>
      </c>
      <c r="AU81" s="5">
        <v>32</v>
      </c>
      <c r="AV81" s="5">
        <v>56</v>
      </c>
      <c r="AW81" s="5">
        <v>48</v>
      </c>
      <c r="AX81" s="5">
        <v>133</v>
      </c>
      <c r="AY81" s="5">
        <v>29</v>
      </c>
      <c r="AZ81" s="5">
        <v>9</v>
      </c>
      <c r="BA81" s="38"/>
    </row>
    <row r="82" spans="2:53" s="23" customFormat="1" ht="12.75" customHeight="1" x14ac:dyDescent="0.2">
      <c r="B82" s="131"/>
      <c r="C82" s="7" t="s">
        <v>13</v>
      </c>
      <c r="D82" s="3">
        <f t="shared" si="35"/>
        <v>318</v>
      </c>
      <c r="E82" s="5">
        <v>32</v>
      </c>
      <c r="F82" s="5">
        <v>59</v>
      </c>
      <c r="G82" s="5">
        <v>65</v>
      </c>
      <c r="H82" s="5">
        <v>122</v>
      </c>
      <c r="I82" s="5">
        <v>28</v>
      </c>
      <c r="J82" s="5">
        <v>12</v>
      </c>
      <c r="L82" s="5">
        <v>80</v>
      </c>
      <c r="M82" s="5">
        <v>87</v>
      </c>
      <c r="N82" s="5">
        <v>44</v>
      </c>
      <c r="O82" s="5">
        <v>77</v>
      </c>
      <c r="P82" s="5">
        <v>21</v>
      </c>
      <c r="Q82" s="5">
        <v>9</v>
      </c>
      <c r="S82" s="5">
        <v>73</v>
      </c>
      <c r="T82" s="5">
        <v>66</v>
      </c>
      <c r="U82" s="5">
        <v>47</v>
      </c>
      <c r="V82" s="5">
        <v>94</v>
      </c>
      <c r="W82" s="5">
        <v>30</v>
      </c>
      <c r="X82" s="5">
        <v>8</v>
      </c>
      <c r="Z82" s="5">
        <v>85</v>
      </c>
      <c r="AA82" s="5">
        <v>79</v>
      </c>
      <c r="AB82" s="5">
        <v>45</v>
      </c>
      <c r="AC82" s="5">
        <v>75</v>
      </c>
      <c r="AD82" s="5">
        <v>27</v>
      </c>
      <c r="AE82" s="5">
        <v>7</v>
      </c>
      <c r="AG82" s="5">
        <v>99</v>
      </c>
      <c r="AH82" s="5">
        <v>70</v>
      </c>
      <c r="AI82" s="5">
        <v>39</v>
      </c>
      <c r="AJ82" s="5">
        <v>70</v>
      </c>
      <c r="AK82" s="5">
        <v>32</v>
      </c>
      <c r="AL82" s="5">
        <v>8</v>
      </c>
      <c r="AN82" s="5">
        <v>118</v>
      </c>
      <c r="AO82" s="5">
        <v>66</v>
      </c>
      <c r="AP82" s="5">
        <v>29</v>
      </c>
      <c r="AQ82" s="5">
        <v>66</v>
      </c>
      <c r="AR82" s="5">
        <v>32</v>
      </c>
      <c r="AS82" s="5">
        <v>7</v>
      </c>
      <c r="AU82" s="5">
        <v>35</v>
      </c>
      <c r="AV82" s="5">
        <v>58</v>
      </c>
      <c r="AW82" s="5">
        <v>46</v>
      </c>
      <c r="AX82" s="5">
        <v>132</v>
      </c>
      <c r="AY82" s="5">
        <v>39</v>
      </c>
      <c r="AZ82" s="5">
        <v>8</v>
      </c>
      <c r="BA82" s="38"/>
    </row>
    <row r="83" spans="2:53" s="23" customFormat="1" ht="12.75" customHeight="1" x14ac:dyDescent="0.2">
      <c r="B83" s="129" t="s">
        <v>82</v>
      </c>
      <c r="C83" s="7" t="s">
        <v>14</v>
      </c>
      <c r="D83" s="3">
        <f t="shared" si="35"/>
        <v>546</v>
      </c>
      <c r="E83" s="5">
        <v>57</v>
      </c>
      <c r="F83" s="5">
        <v>113</v>
      </c>
      <c r="G83" s="5">
        <v>109</v>
      </c>
      <c r="H83" s="5">
        <v>207</v>
      </c>
      <c r="I83" s="5">
        <v>40</v>
      </c>
      <c r="J83" s="5">
        <v>20</v>
      </c>
      <c r="L83" s="5">
        <v>152</v>
      </c>
      <c r="M83" s="5">
        <v>131</v>
      </c>
      <c r="N83" s="5">
        <v>75</v>
      </c>
      <c r="O83" s="5">
        <v>143</v>
      </c>
      <c r="P83" s="5">
        <v>30</v>
      </c>
      <c r="Q83" s="5">
        <v>15</v>
      </c>
      <c r="S83" s="5">
        <v>134</v>
      </c>
      <c r="T83" s="5">
        <v>119</v>
      </c>
      <c r="U83" s="5">
        <v>81</v>
      </c>
      <c r="V83" s="5">
        <v>156</v>
      </c>
      <c r="W83" s="5">
        <v>42</v>
      </c>
      <c r="X83" s="5">
        <v>14</v>
      </c>
      <c r="Z83" s="5">
        <v>151</v>
      </c>
      <c r="AA83" s="5">
        <v>132</v>
      </c>
      <c r="AB83" s="5">
        <v>65</v>
      </c>
      <c r="AC83" s="5">
        <v>145</v>
      </c>
      <c r="AD83" s="5">
        <v>40</v>
      </c>
      <c r="AE83" s="5">
        <v>13</v>
      </c>
      <c r="AG83" s="5">
        <v>166</v>
      </c>
      <c r="AH83" s="5">
        <v>112</v>
      </c>
      <c r="AI83" s="5">
        <v>67</v>
      </c>
      <c r="AJ83" s="5">
        <v>140</v>
      </c>
      <c r="AK83" s="5">
        <v>47</v>
      </c>
      <c r="AL83" s="5">
        <v>14</v>
      </c>
      <c r="AN83" s="5">
        <v>192</v>
      </c>
      <c r="AO83" s="5">
        <v>114</v>
      </c>
      <c r="AP83" s="5">
        <v>51</v>
      </c>
      <c r="AQ83" s="5">
        <v>128</v>
      </c>
      <c r="AR83" s="5">
        <v>47</v>
      </c>
      <c r="AS83" s="5">
        <v>14</v>
      </c>
      <c r="AU83" s="5">
        <v>60</v>
      </c>
      <c r="AV83" s="5">
        <v>91</v>
      </c>
      <c r="AW83" s="5">
        <v>85</v>
      </c>
      <c r="AX83" s="5">
        <v>233</v>
      </c>
      <c r="AY83" s="5">
        <v>62</v>
      </c>
      <c r="AZ83" s="5">
        <v>15</v>
      </c>
      <c r="BA83" s="38"/>
    </row>
    <row r="84" spans="2:53" s="23" customFormat="1" ht="12.75" customHeight="1" x14ac:dyDescent="0.2">
      <c r="B84" s="130"/>
      <c r="C84" s="7" t="s">
        <v>15</v>
      </c>
      <c r="D84" s="3">
        <f t="shared" si="35"/>
        <v>225</v>
      </c>
      <c r="E84" s="5">
        <v>35</v>
      </c>
      <c r="F84" s="5">
        <v>47</v>
      </c>
      <c r="G84" s="5">
        <v>57</v>
      </c>
      <c r="H84" s="5">
        <v>64</v>
      </c>
      <c r="I84" s="5">
        <v>12</v>
      </c>
      <c r="J84" s="5">
        <v>10</v>
      </c>
      <c r="L84" s="5">
        <v>82</v>
      </c>
      <c r="M84" s="5">
        <v>67</v>
      </c>
      <c r="N84" s="5">
        <v>34</v>
      </c>
      <c r="O84" s="5">
        <v>29</v>
      </c>
      <c r="P84" s="5">
        <v>5</v>
      </c>
      <c r="Q84" s="5">
        <v>8</v>
      </c>
      <c r="S84" s="5">
        <v>57</v>
      </c>
      <c r="T84" s="5">
        <v>58</v>
      </c>
      <c r="U84" s="5">
        <v>38</v>
      </c>
      <c r="V84" s="5">
        <v>50</v>
      </c>
      <c r="W84" s="5">
        <v>14</v>
      </c>
      <c r="X84" s="5">
        <v>8</v>
      </c>
      <c r="Z84" s="5">
        <v>81</v>
      </c>
      <c r="AA84" s="5">
        <v>58</v>
      </c>
      <c r="AB84" s="5">
        <v>31</v>
      </c>
      <c r="AC84" s="5">
        <v>34</v>
      </c>
      <c r="AD84" s="5">
        <v>13</v>
      </c>
      <c r="AE84" s="5">
        <v>8</v>
      </c>
      <c r="AG84" s="5">
        <v>93</v>
      </c>
      <c r="AH84" s="5">
        <v>51</v>
      </c>
      <c r="AI84" s="5">
        <v>29</v>
      </c>
      <c r="AJ84" s="5">
        <v>31</v>
      </c>
      <c r="AK84" s="5">
        <v>13</v>
      </c>
      <c r="AL84" s="5">
        <v>8</v>
      </c>
      <c r="AN84" s="5">
        <v>104</v>
      </c>
      <c r="AO84" s="5">
        <v>41</v>
      </c>
      <c r="AP84" s="5">
        <v>22</v>
      </c>
      <c r="AQ84" s="5">
        <v>33</v>
      </c>
      <c r="AR84" s="5">
        <v>16</v>
      </c>
      <c r="AS84" s="5">
        <v>9</v>
      </c>
      <c r="AU84" s="5">
        <v>28</v>
      </c>
      <c r="AV84" s="5">
        <v>40</v>
      </c>
      <c r="AW84" s="5">
        <v>30</v>
      </c>
      <c r="AX84" s="5">
        <v>87</v>
      </c>
      <c r="AY84" s="5">
        <v>29</v>
      </c>
      <c r="AZ84" s="5">
        <v>11</v>
      </c>
      <c r="BA84" s="38"/>
    </row>
    <row r="85" spans="2:53" s="23" customFormat="1" ht="12.75" customHeight="1" x14ac:dyDescent="0.2">
      <c r="B85" s="130"/>
      <c r="C85" s="7" t="s">
        <v>16</v>
      </c>
      <c r="D85" s="3">
        <f t="shared" si="35"/>
        <v>296</v>
      </c>
      <c r="E85" s="5">
        <v>56</v>
      </c>
      <c r="F85" s="5">
        <v>69</v>
      </c>
      <c r="G85" s="5">
        <v>80</v>
      </c>
      <c r="H85" s="5">
        <v>66</v>
      </c>
      <c r="I85" s="5">
        <v>19</v>
      </c>
      <c r="J85" s="5">
        <v>6</v>
      </c>
      <c r="L85" s="5">
        <v>95</v>
      </c>
      <c r="M85" s="5">
        <v>96</v>
      </c>
      <c r="N85" s="5">
        <v>58</v>
      </c>
      <c r="O85" s="5">
        <v>31</v>
      </c>
      <c r="P85" s="5">
        <v>11</v>
      </c>
      <c r="Q85" s="5">
        <v>5</v>
      </c>
      <c r="S85" s="5">
        <v>82</v>
      </c>
      <c r="T85" s="5">
        <v>97</v>
      </c>
      <c r="U85" s="5">
        <v>62</v>
      </c>
      <c r="V85" s="5">
        <v>38</v>
      </c>
      <c r="W85" s="5">
        <v>12</v>
      </c>
      <c r="X85" s="5">
        <v>5</v>
      </c>
      <c r="Z85" s="5">
        <v>109</v>
      </c>
      <c r="AA85" s="5">
        <v>76</v>
      </c>
      <c r="AB85" s="5">
        <v>59</v>
      </c>
      <c r="AC85" s="5">
        <v>29</v>
      </c>
      <c r="AD85" s="5">
        <v>17</v>
      </c>
      <c r="AE85" s="5">
        <v>6</v>
      </c>
      <c r="AG85" s="5">
        <v>125</v>
      </c>
      <c r="AH85" s="5">
        <v>73</v>
      </c>
      <c r="AI85" s="5">
        <v>47</v>
      </c>
      <c r="AJ85" s="5">
        <v>28</v>
      </c>
      <c r="AK85" s="5">
        <v>17</v>
      </c>
      <c r="AL85" s="5">
        <v>6</v>
      </c>
      <c r="AN85" s="5">
        <v>137</v>
      </c>
      <c r="AO85" s="5">
        <v>75</v>
      </c>
      <c r="AP85" s="5">
        <v>33</v>
      </c>
      <c r="AQ85" s="5">
        <v>27</v>
      </c>
      <c r="AR85" s="5">
        <v>18</v>
      </c>
      <c r="AS85" s="5">
        <v>6</v>
      </c>
      <c r="AU85" s="5">
        <v>30</v>
      </c>
      <c r="AV85" s="5">
        <v>62</v>
      </c>
      <c r="AW85" s="5">
        <v>61</v>
      </c>
      <c r="AX85" s="5">
        <v>96</v>
      </c>
      <c r="AY85" s="5">
        <v>39</v>
      </c>
      <c r="AZ85" s="5">
        <v>8</v>
      </c>
      <c r="BA85" s="38"/>
    </row>
    <row r="86" spans="2:53" s="23" customFormat="1" ht="12.75" customHeight="1" x14ac:dyDescent="0.2">
      <c r="B86" s="125" t="s">
        <v>116</v>
      </c>
      <c r="C86" s="7" t="s">
        <v>115</v>
      </c>
      <c r="D86" s="3">
        <f t="shared" si="35"/>
        <v>993</v>
      </c>
      <c r="E86" s="5">
        <v>138</v>
      </c>
      <c r="F86" s="5">
        <v>217</v>
      </c>
      <c r="G86" s="5">
        <v>239</v>
      </c>
      <c r="H86" s="5">
        <v>297</v>
      </c>
      <c r="I86" s="5">
        <v>66</v>
      </c>
      <c r="J86" s="5">
        <v>36</v>
      </c>
      <c r="L86" s="5">
        <v>305</v>
      </c>
      <c r="M86" s="5">
        <v>280</v>
      </c>
      <c r="N86" s="5">
        <v>165</v>
      </c>
      <c r="O86" s="5">
        <v>172</v>
      </c>
      <c r="P86" s="5">
        <v>43</v>
      </c>
      <c r="Q86" s="5">
        <v>28</v>
      </c>
      <c r="S86" s="5">
        <v>258</v>
      </c>
      <c r="T86" s="5">
        <v>261</v>
      </c>
      <c r="U86" s="5">
        <v>173</v>
      </c>
      <c r="V86" s="5">
        <v>211</v>
      </c>
      <c r="W86" s="5">
        <v>63</v>
      </c>
      <c r="X86" s="5">
        <v>27</v>
      </c>
      <c r="Z86" s="5">
        <v>323</v>
      </c>
      <c r="AA86" s="5">
        <v>257</v>
      </c>
      <c r="AB86" s="5">
        <v>151</v>
      </c>
      <c r="AC86" s="5">
        <v>174</v>
      </c>
      <c r="AD86" s="5">
        <v>62</v>
      </c>
      <c r="AE86" s="5">
        <v>26</v>
      </c>
      <c r="AG86" s="5">
        <v>366</v>
      </c>
      <c r="AH86" s="5">
        <v>227</v>
      </c>
      <c r="AI86" s="5">
        <v>136</v>
      </c>
      <c r="AJ86" s="5">
        <v>166</v>
      </c>
      <c r="AK86" s="5">
        <v>71</v>
      </c>
      <c r="AL86" s="5">
        <v>27</v>
      </c>
      <c r="AN86" s="5">
        <v>413</v>
      </c>
      <c r="AO86" s="5">
        <v>222</v>
      </c>
      <c r="AP86" s="5">
        <v>99</v>
      </c>
      <c r="AQ86" s="5">
        <v>158</v>
      </c>
      <c r="AR86" s="5">
        <v>73</v>
      </c>
      <c r="AS86" s="5">
        <v>28</v>
      </c>
      <c r="AU86" s="5">
        <v>112</v>
      </c>
      <c r="AV86" s="5">
        <v>189</v>
      </c>
      <c r="AW86" s="5">
        <v>163</v>
      </c>
      <c r="AX86" s="5">
        <v>377</v>
      </c>
      <c r="AY86" s="5">
        <v>119</v>
      </c>
      <c r="AZ86" s="5">
        <v>33</v>
      </c>
      <c r="BA86" s="38"/>
    </row>
    <row r="87" spans="2:53" s="23" customFormat="1" ht="12.75" customHeight="1" x14ac:dyDescent="0.2">
      <c r="B87" s="129" t="s">
        <v>84</v>
      </c>
      <c r="C87" s="7" t="s">
        <v>17</v>
      </c>
      <c r="D87" s="3">
        <f t="shared" si="35"/>
        <v>352</v>
      </c>
      <c r="E87" s="5">
        <v>50</v>
      </c>
      <c r="F87" s="5">
        <v>77</v>
      </c>
      <c r="G87" s="5">
        <v>86</v>
      </c>
      <c r="H87" s="5">
        <v>109</v>
      </c>
      <c r="I87" s="5">
        <v>19</v>
      </c>
      <c r="J87" s="5">
        <v>11</v>
      </c>
      <c r="L87" s="5">
        <v>110</v>
      </c>
      <c r="M87" s="5">
        <v>109</v>
      </c>
      <c r="N87" s="5">
        <v>50</v>
      </c>
      <c r="O87" s="5">
        <v>64</v>
      </c>
      <c r="P87" s="5">
        <v>9</v>
      </c>
      <c r="Q87" s="5">
        <v>10</v>
      </c>
      <c r="S87" s="5">
        <v>98</v>
      </c>
      <c r="T87" s="5">
        <v>99</v>
      </c>
      <c r="U87" s="5">
        <v>54</v>
      </c>
      <c r="V87" s="5">
        <v>75</v>
      </c>
      <c r="W87" s="5">
        <v>16</v>
      </c>
      <c r="X87" s="5">
        <v>10</v>
      </c>
      <c r="Z87" s="5">
        <v>116</v>
      </c>
      <c r="AA87" s="5">
        <v>98</v>
      </c>
      <c r="AB87" s="5">
        <v>50</v>
      </c>
      <c r="AC87" s="5">
        <v>62</v>
      </c>
      <c r="AD87" s="5">
        <v>17</v>
      </c>
      <c r="AE87" s="5">
        <v>9</v>
      </c>
      <c r="AG87" s="5">
        <v>126</v>
      </c>
      <c r="AH87" s="5">
        <v>89</v>
      </c>
      <c r="AI87" s="5">
        <v>50</v>
      </c>
      <c r="AJ87" s="5">
        <v>56</v>
      </c>
      <c r="AK87" s="5">
        <v>22</v>
      </c>
      <c r="AL87" s="5">
        <v>9</v>
      </c>
      <c r="AN87" s="5">
        <v>149</v>
      </c>
      <c r="AO87" s="5">
        <v>73</v>
      </c>
      <c r="AP87" s="5">
        <v>41</v>
      </c>
      <c r="AQ87" s="5">
        <v>56</v>
      </c>
      <c r="AR87" s="5">
        <v>24</v>
      </c>
      <c r="AS87" s="5">
        <v>9</v>
      </c>
      <c r="AU87" s="5">
        <v>46</v>
      </c>
      <c r="AV87" s="5">
        <v>76</v>
      </c>
      <c r="AW87" s="5">
        <v>57</v>
      </c>
      <c r="AX87" s="5">
        <v>125</v>
      </c>
      <c r="AY87" s="5">
        <v>37</v>
      </c>
      <c r="AZ87" s="5">
        <v>11</v>
      </c>
      <c r="BA87" s="38"/>
    </row>
    <row r="88" spans="2:53" s="23" customFormat="1" ht="12.75" customHeight="1" x14ac:dyDescent="0.2">
      <c r="B88" s="130"/>
      <c r="C88" s="7" t="s">
        <v>18</v>
      </c>
      <c r="D88" s="3">
        <f t="shared" si="35"/>
        <v>427</v>
      </c>
      <c r="E88" s="5">
        <v>60</v>
      </c>
      <c r="F88" s="5">
        <v>80</v>
      </c>
      <c r="G88" s="5">
        <v>98</v>
      </c>
      <c r="H88" s="5">
        <v>139</v>
      </c>
      <c r="I88" s="5">
        <v>35</v>
      </c>
      <c r="J88" s="5">
        <v>15</v>
      </c>
      <c r="L88" s="5">
        <v>129</v>
      </c>
      <c r="M88" s="5">
        <v>108</v>
      </c>
      <c r="N88" s="5">
        <v>69</v>
      </c>
      <c r="O88" s="5">
        <v>87</v>
      </c>
      <c r="P88" s="5">
        <v>23</v>
      </c>
      <c r="Q88" s="5">
        <v>11</v>
      </c>
      <c r="S88" s="5">
        <v>95</v>
      </c>
      <c r="T88" s="5">
        <v>104</v>
      </c>
      <c r="U88" s="5">
        <v>84</v>
      </c>
      <c r="V88" s="5">
        <v>100</v>
      </c>
      <c r="W88" s="5">
        <v>33</v>
      </c>
      <c r="X88" s="5">
        <v>11</v>
      </c>
      <c r="Z88" s="5">
        <v>131</v>
      </c>
      <c r="AA88" s="5">
        <v>103</v>
      </c>
      <c r="AB88" s="5">
        <v>58</v>
      </c>
      <c r="AC88" s="5">
        <v>87</v>
      </c>
      <c r="AD88" s="5">
        <v>36</v>
      </c>
      <c r="AE88" s="5">
        <v>12</v>
      </c>
      <c r="AG88" s="5">
        <v>152</v>
      </c>
      <c r="AH88" s="5">
        <v>87</v>
      </c>
      <c r="AI88" s="5">
        <v>55</v>
      </c>
      <c r="AJ88" s="5">
        <v>84</v>
      </c>
      <c r="AK88" s="5">
        <v>37</v>
      </c>
      <c r="AL88" s="5">
        <v>12</v>
      </c>
      <c r="AN88" s="5">
        <v>166</v>
      </c>
      <c r="AO88" s="5">
        <v>88</v>
      </c>
      <c r="AP88" s="5">
        <v>43</v>
      </c>
      <c r="AQ88" s="5">
        <v>79</v>
      </c>
      <c r="AR88" s="5">
        <v>38</v>
      </c>
      <c r="AS88" s="5">
        <v>13</v>
      </c>
      <c r="AU88" s="5">
        <v>35</v>
      </c>
      <c r="AV88" s="5">
        <v>72</v>
      </c>
      <c r="AW88" s="5">
        <v>76</v>
      </c>
      <c r="AX88" s="5">
        <v>170</v>
      </c>
      <c r="AY88" s="5">
        <v>60</v>
      </c>
      <c r="AZ88" s="5">
        <v>14</v>
      </c>
      <c r="BA88" s="38"/>
    </row>
    <row r="89" spans="2:53" s="23" customFormat="1" ht="12.75" customHeight="1" x14ac:dyDescent="0.2">
      <c r="B89" s="131"/>
      <c r="C89" s="7" t="s">
        <v>19</v>
      </c>
      <c r="D89" s="3">
        <f t="shared" si="35"/>
        <v>288</v>
      </c>
      <c r="E89" s="5">
        <v>38</v>
      </c>
      <c r="F89" s="5">
        <v>72</v>
      </c>
      <c r="G89" s="5">
        <v>62</v>
      </c>
      <c r="H89" s="5">
        <v>89</v>
      </c>
      <c r="I89" s="5">
        <v>17</v>
      </c>
      <c r="J89" s="5">
        <v>10</v>
      </c>
      <c r="L89" s="5">
        <v>90</v>
      </c>
      <c r="M89" s="5">
        <v>77</v>
      </c>
      <c r="N89" s="5">
        <v>48</v>
      </c>
      <c r="O89" s="5">
        <v>52</v>
      </c>
      <c r="P89" s="5">
        <v>14</v>
      </c>
      <c r="Q89" s="5">
        <v>7</v>
      </c>
      <c r="S89" s="5">
        <v>80</v>
      </c>
      <c r="T89" s="5">
        <v>71</v>
      </c>
      <c r="U89" s="5">
        <v>43</v>
      </c>
      <c r="V89" s="5">
        <v>69</v>
      </c>
      <c r="W89" s="5">
        <v>19</v>
      </c>
      <c r="X89" s="5">
        <v>6</v>
      </c>
      <c r="Z89" s="5">
        <v>94</v>
      </c>
      <c r="AA89" s="5">
        <v>65</v>
      </c>
      <c r="AB89" s="5">
        <v>47</v>
      </c>
      <c r="AC89" s="5">
        <v>59</v>
      </c>
      <c r="AD89" s="5">
        <v>17</v>
      </c>
      <c r="AE89" s="5">
        <v>6</v>
      </c>
      <c r="AG89" s="5">
        <v>106</v>
      </c>
      <c r="AH89" s="5">
        <v>60</v>
      </c>
      <c r="AI89" s="5">
        <v>38</v>
      </c>
      <c r="AJ89" s="5">
        <v>59</v>
      </c>
      <c r="AK89" s="5">
        <v>18</v>
      </c>
      <c r="AL89" s="5">
        <v>7</v>
      </c>
      <c r="AN89" s="5">
        <v>118</v>
      </c>
      <c r="AO89" s="5">
        <v>69</v>
      </c>
      <c r="AP89" s="5">
        <v>22</v>
      </c>
      <c r="AQ89" s="5">
        <v>53</v>
      </c>
      <c r="AR89" s="5">
        <v>19</v>
      </c>
      <c r="AS89" s="5">
        <v>7</v>
      </c>
      <c r="AU89" s="5">
        <v>37</v>
      </c>
      <c r="AV89" s="5">
        <v>45</v>
      </c>
      <c r="AW89" s="5">
        <v>43</v>
      </c>
      <c r="AX89" s="5">
        <v>121</v>
      </c>
      <c r="AY89" s="5">
        <v>33</v>
      </c>
      <c r="AZ89" s="5">
        <v>9</v>
      </c>
      <c r="BA89" s="38"/>
    </row>
    <row r="90" spans="2:53" s="23" customFormat="1" ht="12.75" customHeight="1" x14ac:dyDescent="0.2">
      <c r="B90" s="129" t="s">
        <v>83</v>
      </c>
      <c r="C90" s="7" t="s">
        <v>20</v>
      </c>
      <c r="D90" s="3">
        <f t="shared" si="35"/>
        <v>227</v>
      </c>
      <c r="E90" s="5">
        <v>27</v>
      </c>
      <c r="F90" s="5">
        <v>51</v>
      </c>
      <c r="G90" s="5">
        <v>60</v>
      </c>
      <c r="H90" s="5">
        <v>63</v>
      </c>
      <c r="I90" s="5">
        <v>21</v>
      </c>
      <c r="J90" s="5">
        <v>5</v>
      </c>
      <c r="L90" s="5">
        <v>75</v>
      </c>
      <c r="M90" s="5">
        <v>63</v>
      </c>
      <c r="N90" s="5">
        <v>42</v>
      </c>
      <c r="O90" s="5">
        <v>33</v>
      </c>
      <c r="P90" s="5">
        <v>9</v>
      </c>
      <c r="Q90" s="5">
        <v>5</v>
      </c>
      <c r="S90" s="5">
        <v>58</v>
      </c>
      <c r="T90" s="5">
        <v>65</v>
      </c>
      <c r="U90" s="5">
        <v>38</v>
      </c>
      <c r="V90" s="5">
        <v>45</v>
      </c>
      <c r="W90" s="5">
        <v>16</v>
      </c>
      <c r="X90" s="5">
        <v>5</v>
      </c>
      <c r="Z90" s="5">
        <v>82</v>
      </c>
      <c r="AA90" s="5">
        <v>60</v>
      </c>
      <c r="AB90" s="5">
        <v>25</v>
      </c>
      <c r="AC90" s="5">
        <v>36</v>
      </c>
      <c r="AD90" s="5">
        <v>19</v>
      </c>
      <c r="AE90" s="5">
        <v>5</v>
      </c>
      <c r="AG90" s="5">
        <v>94</v>
      </c>
      <c r="AH90" s="5">
        <v>52</v>
      </c>
      <c r="AI90" s="5">
        <v>24</v>
      </c>
      <c r="AJ90" s="5">
        <v>32</v>
      </c>
      <c r="AK90" s="5">
        <v>20</v>
      </c>
      <c r="AL90" s="5">
        <v>5</v>
      </c>
      <c r="AN90" s="5">
        <v>104</v>
      </c>
      <c r="AO90" s="5">
        <v>46</v>
      </c>
      <c r="AP90" s="5">
        <v>22</v>
      </c>
      <c r="AQ90" s="5">
        <v>30</v>
      </c>
      <c r="AR90" s="5">
        <v>20</v>
      </c>
      <c r="AS90" s="5">
        <v>5</v>
      </c>
      <c r="AU90" s="5">
        <v>28</v>
      </c>
      <c r="AV90" s="5">
        <v>45</v>
      </c>
      <c r="AW90" s="5">
        <v>40</v>
      </c>
      <c r="AX90" s="5">
        <v>71</v>
      </c>
      <c r="AY90" s="5">
        <v>38</v>
      </c>
      <c r="AZ90" s="5">
        <v>5</v>
      </c>
      <c r="BA90" s="38"/>
    </row>
    <row r="91" spans="2:53" s="23" customFormat="1" ht="12.75" customHeight="1" x14ac:dyDescent="0.2">
      <c r="B91" s="130"/>
      <c r="C91" s="7" t="s">
        <v>21</v>
      </c>
      <c r="D91" s="3">
        <f t="shared" si="35"/>
        <v>327</v>
      </c>
      <c r="E91" s="5">
        <v>54</v>
      </c>
      <c r="F91" s="5">
        <v>83</v>
      </c>
      <c r="G91" s="5">
        <v>70</v>
      </c>
      <c r="H91" s="5">
        <v>92</v>
      </c>
      <c r="I91" s="5">
        <v>15</v>
      </c>
      <c r="J91" s="5">
        <v>13</v>
      </c>
      <c r="L91" s="5">
        <v>112</v>
      </c>
      <c r="M91" s="5">
        <v>94</v>
      </c>
      <c r="N91" s="5">
        <v>53</v>
      </c>
      <c r="O91" s="5">
        <v>45</v>
      </c>
      <c r="P91" s="5">
        <v>13</v>
      </c>
      <c r="Q91" s="5">
        <v>10</v>
      </c>
      <c r="S91" s="5">
        <v>102</v>
      </c>
      <c r="T91" s="5">
        <v>83</v>
      </c>
      <c r="U91" s="5">
        <v>55</v>
      </c>
      <c r="V91" s="5">
        <v>61</v>
      </c>
      <c r="W91" s="5">
        <v>17</v>
      </c>
      <c r="X91" s="5">
        <v>9</v>
      </c>
      <c r="Z91" s="5">
        <v>114</v>
      </c>
      <c r="AA91" s="5">
        <v>81</v>
      </c>
      <c r="AB91" s="5">
        <v>52</v>
      </c>
      <c r="AC91" s="5">
        <v>52</v>
      </c>
      <c r="AD91" s="5">
        <v>18</v>
      </c>
      <c r="AE91" s="5">
        <v>10</v>
      </c>
      <c r="AG91" s="5">
        <v>132</v>
      </c>
      <c r="AH91" s="5">
        <v>72</v>
      </c>
      <c r="AI91" s="5">
        <v>46</v>
      </c>
      <c r="AJ91" s="5">
        <v>49</v>
      </c>
      <c r="AK91" s="5">
        <v>17</v>
      </c>
      <c r="AL91" s="5">
        <v>11</v>
      </c>
      <c r="AN91" s="5">
        <v>144</v>
      </c>
      <c r="AO91" s="5">
        <v>81</v>
      </c>
      <c r="AP91" s="5">
        <v>24</v>
      </c>
      <c r="AQ91" s="5">
        <v>46</v>
      </c>
      <c r="AR91" s="5">
        <v>20</v>
      </c>
      <c r="AS91" s="5">
        <v>12</v>
      </c>
      <c r="AU91" s="5">
        <v>43</v>
      </c>
      <c r="AV91" s="5">
        <v>57</v>
      </c>
      <c r="AW91" s="5">
        <v>57</v>
      </c>
      <c r="AX91" s="5">
        <v>118</v>
      </c>
      <c r="AY91" s="5">
        <v>37</v>
      </c>
      <c r="AZ91" s="5">
        <v>15</v>
      </c>
      <c r="BA91" s="38"/>
    </row>
    <row r="92" spans="2:53" s="23" customFormat="1" ht="12.75" customHeight="1" x14ac:dyDescent="0.2">
      <c r="B92" s="130"/>
      <c r="C92" s="7" t="s">
        <v>22</v>
      </c>
      <c r="D92" s="3">
        <f t="shared" si="35"/>
        <v>242</v>
      </c>
      <c r="E92" s="5">
        <v>37</v>
      </c>
      <c r="F92" s="5">
        <v>44</v>
      </c>
      <c r="G92" s="5">
        <v>63</v>
      </c>
      <c r="H92" s="5">
        <v>73</v>
      </c>
      <c r="I92" s="5">
        <v>17</v>
      </c>
      <c r="J92" s="5">
        <v>8</v>
      </c>
      <c r="L92" s="5">
        <v>73</v>
      </c>
      <c r="M92" s="5">
        <v>65</v>
      </c>
      <c r="N92" s="5">
        <v>35</v>
      </c>
      <c r="O92" s="5">
        <v>53</v>
      </c>
      <c r="P92" s="5">
        <v>11</v>
      </c>
      <c r="Q92" s="5">
        <v>5</v>
      </c>
      <c r="S92" s="5">
        <v>55</v>
      </c>
      <c r="T92" s="5">
        <v>64</v>
      </c>
      <c r="U92" s="5">
        <v>39</v>
      </c>
      <c r="V92" s="5">
        <v>63</v>
      </c>
      <c r="W92" s="5">
        <v>15</v>
      </c>
      <c r="X92" s="5">
        <v>6</v>
      </c>
      <c r="Z92" s="5">
        <v>75</v>
      </c>
      <c r="AA92" s="5">
        <v>67</v>
      </c>
      <c r="AB92" s="5">
        <v>34</v>
      </c>
      <c r="AC92" s="5">
        <v>47</v>
      </c>
      <c r="AD92" s="5">
        <v>15</v>
      </c>
      <c r="AE92" s="5">
        <v>4</v>
      </c>
      <c r="AG92" s="5">
        <v>85</v>
      </c>
      <c r="AH92" s="5">
        <v>49</v>
      </c>
      <c r="AI92" s="5">
        <v>36</v>
      </c>
      <c r="AJ92" s="5">
        <v>52</v>
      </c>
      <c r="AK92" s="5">
        <v>16</v>
      </c>
      <c r="AL92" s="5">
        <v>4</v>
      </c>
      <c r="AN92" s="5">
        <v>95</v>
      </c>
      <c r="AO92" s="5">
        <v>50</v>
      </c>
      <c r="AP92" s="5">
        <v>29</v>
      </c>
      <c r="AQ92" s="5">
        <v>48</v>
      </c>
      <c r="AR92" s="5">
        <v>15</v>
      </c>
      <c r="AS92" s="5">
        <v>5</v>
      </c>
      <c r="AU92" s="5">
        <v>27</v>
      </c>
      <c r="AV92" s="5">
        <v>49</v>
      </c>
      <c r="AW92" s="5">
        <v>40</v>
      </c>
      <c r="AX92" s="5">
        <v>98</v>
      </c>
      <c r="AY92" s="5">
        <v>23</v>
      </c>
      <c r="AZ92" s="5">
        <v>5</v>
      </c>
      <c r="BA92" s="38"/>
    </row>
    <row r="93" spans="2:53" s="23" customFormat="1" ht="12.75" customHeight="1" x14ac:dyDescent="0.2">
      <c r="B93" s="131"/>
      <c r="C93" s="7" t="s">
        <v>23</v>
      </c>
      <c r="D93" s="3">
        <f t="shared" si="35"/>
        <v>271</v>
      </c>
      <c r="E93" s="5">
        <v>30</v>
      </c>
      <c r="F93" s="5">
        <v>51</v>
      </c>
      <c r="G93" s="5">
        <v>53</v>
      </c>
      <c r="H93" s="5">
        <v>109</v>
      </c>
      <c r="I93" s="5">
        <v>18</v>
      </c>
      <c r="J93" s="5">
        <v>10</v>
      </c>
      <c r="L93" s="5">
        <v>69</v>
      </c>
      <c r="M93" s="5">
        <v>72</v>
      </c>
      <c r="N93" s="5">
        <v>37</v>
      </c>
      <c r="O93" s="5">
        <v>72</v>
      </c>
      <c r="P93" s="5">
        <v>13</v>
      </c>
      <c r="Q93" s="5">
        <v>8</v>
      </c>
      <c r="S93" s="5">
        <v>58</v>
      </c>
      <c r="T93" s="5">
        <v>62</v>
      </c>
      <c r="U93" s="5">
        <v>49</v>
      </c>
      <c r="V93" s="5">
        <v>75</v>
      </c>
      <c r="W93" s="5">
        <v>20</v>
      </c>
      <c r="X93" s="5">
        <v>7</v>
      </c>
      <c r="Z93" s="5">
        <v>70</v>
      </c>
      <c r="AA93" s="5">
        <v>58</v>
      </c>
      <c r="AB93" s="5">
        <v>44</v>
      </c>
      <c r="AC93" s="5">
        <v>73</v>
      </c>
      <c r="AD93" s="5">
        <v>18</v>
      </c>
      <c r="AE93" s="5">
        <v>8</v>
      </c>
      <c r="AG93" s="5">
        <v>73</v>
      </c>
      <c r="AH93" s="5">
        <v>63</v>
      </c>
      <c r="AI93" s="5">
        <v>37</v>
      </c>
      <c r="AJ93" s="5">
        <v>66</v>
      </c>
      <c r="AK93" s="5">
        <v>24</v>
      </c>
      <c r="AL93" s="5">
        <v>8</v>
      </c>
      <c r="AN93" s="5">
        <v>90</v>
      </c>
      <c r="AO93" s="5">
        <v>53</v>
      </c>
      <c r="AP93" s="5">
        <v>31</v>
      </c>
      <c r="AQ93" s="5">
        <v>64</v>
      </c>
      <c r="AR93" s="5">
        <v>26</v>
      </c>
      <c r="AS93" s="5">
        <v>7</v>
      </c>
      <c r="AU93" s="5">
        <v>20</v>
      </c>
      <c r="AV93" s="5">
        <v>42</v>
      </c>
      <c r="AW93" s="5">
        <v>39</v>
      </c>
      <c r="AX93" s="5">
        <v>129</v>
      </c>
      <c r="AY93" s="5">
        <v>32</v>
      </c>
      <c r="AZ93" s="5">
        <v>9</v>
      </c>
      <c r="BA93" s="38"/>
    </row>
  </sheetData>
  <mergeCells count="56">
    <mergeCell ref="B90:B93"/>
    <mergeCell ref="L74:Q74"/>
    <mergeCell ref="S74:X74"/>
    <mergeCell ref="Z74:AE74"/>
    <mergeCell ref="AG74:AL74"/>
    <mergeCell ref="B76:B78"/>
    <mergeCell ref="B79:B82"/>
    <mergeCell ref="B83:B85"/>
    <mergeCell ref="B87:B89"/>
    <mergeCell ref="AN74:AS74"/>
    <mergeCell ref="AU74:AZ74"/>
    <mergeCell ref="B64:B66"/>
    <mergeCell ref="B67:B70"/>
    <mergeCell ref="B74:C75"/>
    <mergeCell ref="D74:D75"/>
    <mergeCell ref="E74:J74"/>
    <mergeCell ref="AG51:AL51"/>
    <mergeCell ref="AN51:AS51"/>
    <mergeCell ref="AU51:AZ51"/>
    <mergeCell ref="B53:B55"/>
    <mergeCell ref="B56:B59"/>
    <mergeCell ref="S51:X51"/>
    <mergeCell ref="Z51:AE51"/>
    <mergeCell ref="B60:B62"/>
    <mergeCell ref="B51:C52"/>
    <mergeCell ref="D51:D52"/>
    <mergeCell ref="E51:J51"/>
    <mergeCell ref="L51:Q51"/>
    <mergeCell ref="B44:B47"/>
    <mergeCell ref="L28:Q28"/>
    <mergeCell ref="S28:X28"/>
    <mergeCell ref="Z28:AE28"/>
    <mergeCell ref="AG28:AL28"/>
    <mergeCell ref="B30:B32"/>
    <mergeCell ref="B33:B36"/>
    <mergeCell ref="B37:B39"/>
    <mergeCell ref="B41:B43"/>
    <mergeCell ref="AN28:AS28"/>
    <mergeCell ref="AU28:AZ28"/>
    <mergeCell ref="B18:B20"/>
    <mergeCell ref="B21:B24"/>
    <mergeCell ref="B28:C29"/>
    <mergeCell ref="D28:D29"/>
    <mergeCell ref="E28:J28"/>
    <mergeCell ref="AG5:AL5"/>
    <mergeCell ref="AN5:AS5"/>
    <mergeCell ref="AU5:AZ5"/>
    <mergeCell ref="B7:B9"/>
    <mergeCell ref="B10:B13"/>
    <mergeCell ref="S5:X5"/>
    <mergeCell ref="Z5:AE5"/>
    <mergeCell ref="B14:B16"/>
    <mergeCell ref="B5:C6"/>
    <mergeCell ref="D5:D6"/>
    <mergeCell ref="E5:J5"/>
    <mergeCell ref="L5:Q5"/>
  </mergeCells>
  <conditionalFormatting sqref="AV77:AZ77 AG78:AL93 S78:X93 Z78:AE93 AN78:AS93 AU78:AZ93 L78:Q93 E78:J93">
    <cfRule type="cellIs" dxfId="24" priority="23" operator="lessThan">
      <formula>10</formula>
    </cfRule>
  </conditionalFormatting>
  <conditionalFormatting sqref="T77:X77">
    <cfRule type="cellIs" dxfId="23" priority="27" operator="lessThan">
      <formula>10</formula>
    </cfRule>
  </conditionalFormatting>
  <conditionalFormatting sqref="AH77:AL77">
    <cfRule type="cellIs" dxfId="22" priority="25" operator="lessThan">
      <formula>10</formula>
    </cfRule>
  </conditionalFormatting>
  <conditionalFormatting sqref="AA77:AE77">
    <cfRule type="cellIs" dxfId="21" priority="26" operator="lessThan">
      <formula>10</formula>
    </cfRule>
  </conditionalFormatting>
  <conditionalFormatting sqref="AO77:AS77">
    <cfRule type="cellIs" dxfId="20" priority="24" operator="lessThan">
      <formula>10</formula>
    </cfRule>
  </conditionalFormatting>
  <conditionalFormatting sqref="S77">
    <cfRule type="cellIs" dxfId="19" priority="17" operator="lessThan">
      <formula>10</formula>
    </cfRule>
  </conditionalFormatting>
  <conditionalFormatting sqref="AN77">
    <cfRule type="cellIs" dxfId="18" priority="11" operator="lessThan">
      <formula>10</formula>
    </cfRule>
  </conditionalFormatting>
  <conditionalFormatting sqref="Z77">
    <cfRule type="cellIs" dxfId="17" priority="15" operator="lessThan">
      <formula>10</formula>
    </cfRule>
  </conditionalFormatting>
  <conditionalFormatting sqref="AG77">
    <cfRule type="cellIs" dxfId="16" priority="13" operator="lessThan">
      <formula>10</formula>
    </cfRule>
  </conditionalFormatting>
  <conditionalFormatting sqref="AU77">
    <cfRule type="cellIs" dxfId="15" priority="9" operator="lessThan">
      <formula>10</formula>
    </cfRule>
  </conditionalFormatting>
  <conditionalFormatting sqref="M77:Q77">
    <cfRule type="cellIs" dxfId="14" priority="7" operator="lessThan">
      <formula>10</formula>
    </cfRule>
  </conditionalFormatting>
  <conditionalFormatting sqref="L77">
    <cfRule type="cellIs" dxfId="13" priority="5" operator="lessThan">
      <formula>10</formula>
    </cfRule>
  </conditionalFormatting>
  <conditionalFormatting sqref="F77:J77">
    <cfRule type="cellIs" dxfId="12" priority="3" operator="lessThan">
      <formula>10</formula>
    </cfRule>
  </conditionalFormatting>
  <conditionalFormatting sqref="E77">
    <cfRule type="cellIs" dxfId="11" priority="1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ÍNDICE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 </vt:lpstr>
      <vt:lpstr>T12</vt:lpstr>
      <vt:lpstr>T13</vt:lpstr>
      <vt:lpstr>T14</vt:lpstr>
      <vt:lpstr>T15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2022-06-14T17:42:08Z</dcterms:modified>
</cp:coreProperties>
</file>